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bookViews>
    <workbookView xWindow="600" yWindow="570" windowWidth="27735" windowHeight="1170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按功能科目分类）"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'市对下转移支付绩效目标表09-2'!$A:$A,'市对下转移支付绩效目标表09-2'!$1:$1</definedName>
    <definedName name="_xlnm.Print_Titles" localSheetId="12">'市对下转移支付预算表09-1'!$A:$A,'市对下转移支付预算表09-1'!$1:$1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'一般公共预算支出预算表02-2（按功能科目分类）'!$A:$A,'一般公共预算支出预算表02-2（按功能科目分类）'!$1:$5</definedName>
  </definedNames>
  <calcPr calcId="124519"/>
</workbook>
</file>

<file path=xl/calcChain.xml><?xml version="1.0" encoding="utf-8"?>
<calcChain xmlns="http://schemas.openxmlformats.org/spreadsheetml/2006/main">
  <c r="G6" i="17"/>
  <c r="F6"/>
  <c r="E6"/>
  <c r="A4"/>
  <c r="A3"/>
  <c r="A4" i="16"/>
  <c r="A3"/>
  <c r="A4" i="15"/>
  <c r="A3"/>
  <c r="A4" i="14"/>
  <c r="A3"/>
  <c r="A4" i="13"/>
  <c r="A3"/>
  <c r="A4" i="12"/>
  <c r="A3"/>
  <c r="A4" i="11"/>
  <c r="A3"/>
  <c r="A4" i="10"/>
  <c r="A3"/>
  <c r="A4" i="9"/>
  <c r="A3"/>
  <c r="A4" i="8"/>
  <c r="A3"/>
  <c r="A4" i="7"/>
  <c r="A3"/>
  <c r="A4" i="6"/>
  <c r="A3"/>
  <c r="A4" i="5"/>
  <c r="A3"/>
  <c r="A4" i="4"/>
  <c r="A3"/>
  <c r="A4" i="3"/>
  <c r="A3"/>
  <c r="A4" i="2"/>
  <c r="A3"/>
  <c r="A4" i="1"/>
  <c r="A3"/>
</calcChain>
</file>

<file path=xl/sharedStrings.xml><?xml version="1.0" encoding="utf-8"?>
<sst xmlns="http://schemas.openxmlformats.org/spreadsheetml/2006/main" count="1436" uniqueCount="508">
  <si>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</si>
  <si>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</si>
  <si>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</si>
  <si>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</si>
  <si>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</si>
  <si>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</si>
  <si>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</si>
  <si>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</si>
  <si>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</si>
  <si>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</si>
  <si>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</si>
  <si>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</si>
  <si>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</si>
  <si>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</si>
  <si>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</si>
  <si>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</si>
  <si>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</si>
  <si>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</si>
  <si>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</si>
  <si>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</si>
  <si>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</si>
  <si>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</si>
  <si>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</si>
  <si>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</si>
  <si>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</si>
  <si>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</si>
  <si>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</si>
  <si>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</si>
  <si>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</si>
  <si>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</si>
  <si>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</si>
  <si>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</si>
  <si>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</si>
  <si>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</si>
  <si>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</si>
  <si>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</si>
  <si>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</si>
  <si>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</si>
  <si>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</si>
  <si>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</si>
  <si>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</si>
  <si>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</si>
  <si>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</si>
  <si>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</si>
  <si>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</si>
  <si>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</si>
  <si>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</si>
  <si>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</si>
  <si>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</si>
  <si>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</si>
  <si>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</si>
  <si>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</si>
  <si>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</si>
  <si>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</si>
  <si>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</si>
  <si>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</si>
  <si>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</si>
  <si>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</si>
  <si>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</si>
  <si>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</si>
  <si>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</si>
  <si>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</si>
  <si>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</si>
  <si>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</si>
  <si>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</si>
  <si>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</si>
  <si>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</si>
  <si>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</si>
  <si>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</si>
  <si>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121017</t>
  </si>
  <si>
    <t>昆明市城市基本建设档案馆</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</si>
  <si>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</si>
  <si>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</si>
  <si>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</si>
  <si>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</si>
  <si>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</si>
  <si>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</si>
  <si>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</si>
  <si>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</si>
  <si>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</si>
  <si>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</si>
  <si>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</si>
  <si>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</si>
  <si>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</si>
  <si>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</si>
  <si>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</si>
  <si>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</si>
  <si>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</si>
  <si>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</si>
  <si>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</si>
  <si>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</si>
  <si>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</si>
  <si>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</si>
  <si>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</si>
  <si>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</si>
  <si>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</si>
  <si>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</si>
  <si>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</si>
  <si>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</si>
  <si>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20126</t>
  </si>
  <si>
    <t>档案事务</t>
  </si>
  <si>
    <t>2012604</t>
  </si>
  <si>
    <t>档案馆</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</si>
  <si>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</si>
  <si>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</si>
  <si>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</si>
  <si>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</si>
  <si>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</si>
  <si>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</si>
  <si>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</si>
  <si>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</si>
  <si>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</si>
  <si>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</si>
  <si>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</si>
  <si>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</si>
  <si>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</si>
  <si>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</si>
  <si>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</si>
  <si>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</si>
  <si>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</si>
  <si>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</si>
  <si>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</si>
  <si>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</si>
  <si>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</si>
  <si>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</si>
  <si>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</si>
  <si>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</si>
  <si>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</si>
  <si>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</si>
  <si>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</si>
  <si>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</si>
  <si>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</si>
  <si>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</si>
  <si>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</si>
  <si>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</si>
  <si>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</si>
  <si>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</si>
  <si>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</si>
  <si>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</si>
  <si>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</si>
  <si>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</si>
  <si>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</si>
  <si>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</si>
  <si>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</si>
  <si>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</si>
  <si>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</si>
  <si>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</si>
  <si>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</si>
  <si>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</si>
  <si>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</si>
  <si>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</si>
  <si>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</si>
  <si>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</si>
  <si>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</si>
  <si>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</si>
  <si>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</si>
  <si>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</si>
  <si>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</si>
  <si>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</si>
  <si>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</si>
  <si>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</si>
  <si>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</si>
  <si>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</si>
  <si>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</si>
  <si>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</si>
  <si>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</si>
  <si>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</si>
  <si>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</si>
  <si>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</si>
  <si>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</si>
  <si>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</si>
  <si>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</si>
  <si>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</si>
  <si>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</si>
  <si>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</si>
  <si>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</si>
  <si>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</si>
  <si>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</si>
  <si>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</si>
  <si>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</si>
  <si>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</si>
  <si>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</si>
  <si>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</si>
  <si>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</si>
  <si>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</si>
  <si>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</si>
  <si>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</si>
  <si>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</si>
  <si>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</si>
  <si>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</si>
  <si>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</si>
  <si>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</si>
  <si>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昆明市自然资源和规划局</t>
  </si>
  <si>
    <t>530100210000000007406</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</si>
  <si>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</si>
  <si>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</si>
  <si>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</si>
  <si>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</si>
  <si>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</si>
  <si>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</si>
  <si>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</si>
  <si>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</si>
  <si>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</si>
  <si>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</si>
  <si>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</si>
  <si>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</si>
  <si>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</si>
  <si>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</si>
  <si>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</si>
  <si>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</si>
  <si>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</si>
  <si>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</si>
  <si>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</si>
  <si>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30299</t>
  </si>
  <si>
    <t>其他商品和服务支出</t>
  </si>
  <si>
    <t>530100210000000009258</t>
  </si>
  <si>
    <t>事业人员支出工资</t>
  </si>
  <si>
    <t>30101</t>
  </si>
  <si>
    <t>基本工资</t>
  </si>
  <si>
    <t>30102</t>
  </si>
  <si>
    <t>津贴补贴</t>
  </si>
  <si>
    <t>30103</t>
  </si>
  <si>
    <t>奖金</t>
  </si>
  <si>
    <t>30107</t>
  </si>
  <si>
    <t>绩效工资</t>
  </si>
  <si>
    <t>530100210000000009259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</si>
  <si>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</si>
  <si>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</si>
  <si>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</si>
  <si>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</si>
  <si>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</si>
  <si>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</si>
  <si>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</si>
  <si>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</si>
  <si>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</si>
  <si>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</si>
  <si>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</si>
  <si>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</si>
  <si>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</si>
  <si>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530100210000000009260</t>
  </si>
  <si>
    <t>30113</t>
  </si>
  <si>
    <t>530100210000000009261</t>
  </si>
  <si>
    <t>公车购置及运维费</t>
  </si>
  <si>
    <t>30231</t>
  </si>
  <si>
    <t>公务用车运行维护费</t>
  </si>
  <si>
    <t>530100210000000009263</t>
  </si>
  <si>
    <t>工会经费</t>
  </si>
  <si>
    <t>30228</t>
  </si>
  <si>
    <t>530100231100001465036</t>
  </si>
  <si>
    <t>事业人员奖励性绩效</t>
  </si>
  <si>
    <t>预算05-1表</t>
  </si>
  <si>
    <t>项目分类</t>
  </si>
  <si>
    <t>项目单位</t>
  </si>
  <si>
    <t>经济科目编码</t>
  </si>
  <si>
    <t>经济科目名称</t>
  </si>
  <si>
    <t>本年拨款</t>
  </si>
  <si>
    <t>其中：本次下达</t>
  </si>
  <si>
    <t>专项业务类</t>
  </si>
  <si>
    <t>530100210000000010656</t>
  </si>
  <si>
    <t>办公楼运行维护专项资金</t>
  </si>
  <si>
    <t>530100210000000010822</t>
  </si>
  <si>
    <t>安保服务专项资金</t>
  </si>
  <si>
    <t>530100210000000010860</t>
  </si>
  <si>
    <t>档案托管专项资金</t>
  </si>
  <si>
    <t>30214</t>
  </si>
  <si>
    <t>租赁费</t>
  </si>
  <si>
    <t>事业发展类</t>
  </si>
  <si>
    <t>530100231100001086299</t>
  </si>
  <si>
    <t>档案库房改造尾款专项资金</t>
  </si>
  <si>
    <t>530100231100001086308</t>
  </si>
  <si>
    <t>昆明市城市基本建设档案馆外墙修缮安全评估及设计专项资金</t>
  </si>
  <si>
    <t>530100241100002088873</t>
  </si>
  <si>
    <t>2023年城市历史古建筑及昆明市域范围内传统保护村落声像档案拍摄编辑合同资金</t>
  </si>
  <si>
    <t>30227</t>
  </si>
  <si>
    <t>委托业务费</t>
  </si>
  <si>
    <t>530100241100002088900</t>
  </si>
  <si>
    <t>2023年聘请法律顾问合同资金</t>
  </si>
  <si>
    <t>530100251100003558995</t>
  </si>
  <si>
    <t>消防设施维修专项资金</t>
  </si>
  <si>
    <t>530100251100003559026</t>
  </si>
  <si>
    <t>档案盒、档案夹、档案卷皮、档案利用工程绘图纸采购专项资金</t>
  </si>
  <si>
    <t>预算05-2表</t>
  </si>
  <si>
    <t>项目年度绩效目标</t>
  </si>
  <si>
    <t>一级指标</t>
  </si>
  <si>
    <t>二级指标</t>
  </si>
  <si>
    <t>三级指标</t>
  </si>
  <si>
    <t>指标性质</t>
  </si>
  <si>
    <t>指标值</t>
  </si>
  <si>
    <t>度量单位</t>
  </si>
  <si>
    <t>指标属性</t>
  </si>
  <si>
    <t>指标内容</t>
  </si>
  <si>
    <t>昆明市城市基本建设档案馆建于90 年代初，原设计建筑荷载取值满足不了现行档案的存放要求，按照现行的设计规范对改造区域平面功能重新规划布局，进行修缮；
本次对昆明市城市基本建设档案老办公楼东侧1～4 层改造为档案库房，改造面积1073.72 平方米，改造后档案库房为840 平方米，建设内容为装修、对改造部分进行结构加固改造、结构加固、电气系统、消防系统更换等，并增设一部电梯。改造完成后的库房将永久保留使用。同时，改造库房需在库房里配置档案密集架，库房除湿，加湿系统等必要实施。通过档案库房改造项目的实施，提升了昆明市城市基本建设档案馆库存容量，使昆明市大量的城市建设档案资源得以有效整合，便于查询利用。同时满足各类档案的入库需求，改善昆明市城市基本建设档案管理水平和办公条件，使档案管理工作能够持续高效有序进行。2025年支付合同尾款307223.39元。</t>
  </si>
  <si>
    <t>产出指标</t>
  </si>
  <si>
    <t>数量指标</t>
  </si>
  <si>
    <t>库房改造面积</t>
  </si>
  <si>
    <t>=</t>
  </si>
  <si>
    <t>1073.32</t>
  </si>
  <si>
    <t>平方米</t>
  </si>
  <si>
    <t>定量指标</t>
  </si>
  <si>
    <t>反映档案库房改造的面积数</t>
  </si>
  <si>
    <t>质量指标</t>
  </si>
  <si>
    <t>竣工验收合格率</t>
  </si>
  <si>
    <t>100</t>
  </si>
  <si>
    <t>%</t>
  </si>
  <si>
    <t>反映档案库房改造质量合格情况。</t>
  </si>
  <si>
    <t>时效指标</t>
  </si>
  <si>
    <t>档案库房改造尾款完成支付时间</t>
  </si>
  <si>
    <t>&lt;=</t>
  </si>
  <si>
    <t>2025年12月</t>
  </si>
  <si>
    <t>年</t>
  </si>
  <si>
    <t>反映和考核档案库房改造项目的完成情况。</t>
  </si>
  <si>
    <t>成本指标</t>
  </si>
  <si>
    <t>经济成本指标</t>
  </si>
  <si>
    <t>反映项目预算执行情况。</t>
  </si>
  <si>
    <t>效益指标</t>
  </si>
  <si>
    <t>可持续影响</t>
  </si>
  <si>
    <t>档案库存容量使用年限</t>
  </si>
  <si>
    <t>&gt;=</t>
  </si>
  <si>
    <t>反映档案库存容量的使用年限。</t>
  </si>
  <si>
    <t>满意度指标</t>
  </si>
  <si>
    <t>服务对象满意度</t>
  </si>
  <si>
    <t>档案移交单位满意度</t>
  </si>
  <si>
    <t>98</t>
  </si>
  <si>
    <t>反映档案移交单位对档案安全存放的满意情况</t>
  </si>
  <si>
    <t>为了使预算执行管理工作更加规范化、日常化、法制化的工作要求，对2023年预算项目需求、招标文件、合同等经济活动事项进行核查，从源头上避免违规、违法事项的发生。城建档案馆申请48000万元资金用于支付法律咨询服务合同款。</t>
  </si>
  <si>
    <t>项目实际完成率</t>
  </si>
  <si>
    <t>用于反映聘请法律顾问项目的实际完成情况。</t>
  </si>
  <si>
    <t>法律顾问考核优良率</t>
  </si>
  <si>
    <t>90</t>
  </si>
  <si>
    <t>用于反映聘请的法律顾问的质量。</t>
  </si>
  <si>
    <t>项目完成时间</t>
  </si>
  <si>
    <t>用于反映和考核项目完成的时间</t>
  </si>
  <si>
    <t>用于反映项目的预算执行情况。</t>
  </si>
  <si>
    <t>项目持续影响期限</t>
  </si>
  <si>
    <t>用于反映醒目持续影响的时间。</t>
  </si>
  <si>
    <t>工作人员满意度</t>
  </si>
  <si>
    <t>用于反映工作人员的满意度情况。</t>
  </si>
  <si>
    <t>1.安防及消防工作24小时进行值守；
2.交通及停放车辆管理；
3.维护公共安全，安全监控，门岗执勤，安全巡视；
4.其它各项安保服务工作。
5、安保人员数量等于14人，安保人员考核优良率等于100%，安保服务完成时间2025年12月，项目预算执行率等于100%；
6、重大安全事故发生率为0,；
7.通过安保服务项目的实施，可以有效的保障库房档案的安全。</t>
  </si>
  <si>
    <t>用于反映安保服务项目需要配备的安保人员数量。安保人员完成率=已安排安保人员数量/计划安排人员数量*100%</t>
  </si>
  <si>
    <t>安保人员考核优良率</t>
  </si>
  <si>
    <t>用于反映对安保人员综合素质的要求。</t>
  </si>
  <si>
    <t>安保服务完成时限</t>
  </si>
  <si>
    <t>用于反映安保服务项目完成时间。</t>
  </si>
  <si>
    <t>用于反映安保服务预算执行情况。</t>
  </si>
  <si>
    <t>社会效益</t>
  </si>
  <si>
    <t>重大安全事故的发生率</t>
  </si>
  <si>
    <t>0</t>
  </si>
  <si>
    <t>用于反映单位的安全生产工作是否达标。城建档案馆属于安全工作重点单位，为确保档案安全，必须严格的对办公区和档案库房进行专人24小时值班。</t>
  </si>
  <si>
    <t>考核单位工作人员对安保的满意度情况。</t>
  </si>
  <si>
    <t>"1、以地面和航空（高位）拍摄相结合的方式对16处昆明市历史建筑进行专题视频、照片拍摄，通过全景、近景、中景、特写等多角度、多景别记录反映昆明市历史建筑内、外部样貌、特色和亮点及周边情况；
2、制作能够反映历史建筑内、外部及周边环境并带有单独解说的16处昆明市历史建筑VR全景；
3、通过专业视音频、图像编辑系统对照片、视频进行修正、整理、剪辑。将整理的照片、录像进行编目、著录、归档等工作；
4、围绕建筑风格、历史、文化、传承为主题进行阐述，编辑制作专题片、专题画册。纪录昆明市历史建筑文化的深刻内涵、重要性，彰显昆明历史建筑魅力。"</t>
  </si>
  <si>
    <t>照片张数</t>
  </si>
  <si>
    <t>600</t>
  </si>
  <si>
    <t>张</t>
  </si>
  <si>
    <t>用于反映项目完成的照片数量</t>
  </si>
  <si>
    <t>视频分钟数</t>
  </si>
  <si>
    <t>200</t>
  </si>
  <si>
    <t>分钟</t>
  </si>
  <si>
    <t>用于反映项目需完成的视频长度</t>
  </si>
  <si>
    <t>验收合格率</t>
  </si>
  <si>
    <t>用于反映项目验收合格情况。</t>
  </si>
  <si>
    <t>完成支付时间</t>
  </si>
  <si>
    <t>用于反映项目完成的时限。</t>
  </si>
  <si>
    <t>用于反映声像档案拍摄编辑成本的控制情况。</t>
  </si>
  <si>
    <t>声像档案对于城市记忆工程的贡献率</t>
  </si>
  <si>
    <t>85</t>
  </si>
  <si>
    <t>用于反映声像档案是构建城市记忆的重要抓手，项目经验收评定，是否达到项目需求的“文化传承”作用。</t>
  </si>
  <si>
    <t>社会公众满意度</t>
  </si>
  <si>
    <t>用于反映社会公众的满意度情况。</t>
  </si>
  <si>
    <t>城建档案馆外墙外立面由瓷砖粘贴，由于使用年限长，为保障安全，我馆每年均要对外墙瓷砖安全情况排查，并定期进行瓷砖更换工作。为保障我馆日常办公及周边人民群众生命财产安全，申请将办公楼外立面瓷砖更换为涂料或其他安全材质。按照外立面修缮申报流程，申请2025年对办公楼进行安全评估及外立面修缮设计。
1.产出指标-数量指标-实际完成面积大于等于8000平方米。
2..产出指标-质量指标-项目验收合格率等于100%。
3.产出指标-时效指标-项目完成时限在2025年12月之前。
4.产出指标-成本指标-预算指标完成率等于100%。
5.效益指标-社会效益指标-安全事故发生率等于0%。
6.满意度指标-服务对象满意度指标-社会群众满意度指标大于等于90%。</t>
  </si>
  <si>
    <t>实际完成面积</t>
  </si>
  <si>
    <t>8000</t>
  </si>
  <si>
    <t>用于反映项目需完成的面积。</t>
  </si>
  <si>
    <t>项目验收合格率</t>
  </si>
  <si>
    <t>用于反映项目完成的时间。</t>
  </si>
  <si>
    <t>用于反映项目预算执行情况。</t>
  </si>
  <si>
    <t>安全事故发生率</t>
  </si>
  <si>
    <t>用于反映项目对社会群众人身安全的考量</t>
  </si>
  <si>
    <t>社会群众满意度</t>
  </si>
  <si>
    <t>用于反映社会群众满意度情况。</t>
  </si>
  <si>
    <t>一、实施内容：
1、已托管档案费用，包括托管档案的保管、查询等服务； 
2、新增档案托管费用，包括档案的搬运、保管、查询等服务。
二、绩效目标：
1、档案托管实际完成率等于100%，验收通过率等于100%，档案托管及时率等于100%，档案托管成本控制率等于100%；
2、档案利用率大于等于95%；
3、内部人员满意度等于100%。</t>
  </si>
  <si>
    <t>档案托管实际完成率</t>
  </si>
  <si>
    <t>档案托管实际完成率=已完成数量/计划完成数量*100%。</t>
  </si>
  <si>
    <t>验收通过率</t>
  </si>
  <si>
    <t>完成20万卷档案的托管工作。</t>
  </si>
  <si>
    <t>档案托管及时率</t>
  </si>
  <si>
    <t>完成及时率=（计划完成时间-实际完成时间）*100%/计划完成时间</t>
  </si>
  <si>
    <t>用于反映档案托管服务的预算执行情况。</t>
  </si>
  <si>
    <t>档案利用率</t>
  </si>
  <si>
    <t>95</t>
  </si>
  <si>
    <t>反映和考核档案的利用情况</t>
  </si>
  <si>
    <t>内部人员满意度</t>
  </si>
  <si>
    <t>完成档案托管保证馆内业务正常开展，档案及时入库，确保档案安全。</t>
  </si>
  <si>
    <t>1.对接收进馆的规划档案进行装盒；
2.对接收进馆的工程建设档案进行装盒 。
4.档案盒装具采购实际完成率等于100%，档案装具质量合格率等于100%，档案装具采购及时率等于100%，档案盒装具采购预算执行率100%；
5、档案盒利用率大于等于95%；
6、工作人员对档案盒质量满意度等于100%。</t>
  </si>
  <si>
    <t>档案装具采购实际完成率</t>
  </si>
  <si>
    <t>实际完成率=已完成数量/计划完成数量*100%</t>
  </si>
  <si>
    <t>用于反映档案盒的验收合格情况。档案盒的制作必须根据提出的纸张规格，厚度等要求生产，保证档案存放安全。</t>
  </si>
  <si>
    <t>档案盒制作及时率=（计划完成时间-实际完成时间）/计划完成时间*100%</t>
  </si>
  <si>
    <t>用于反映档案装具采购的预算执行情况。</t>
  </si>
  <si>
    <t>档案盒利用率</t>
  </si>
  <si>
    <t>用于反映档案盒使用数量占档案盒总数量的比率</t>
  </si>
  <si>
    <t>工作人员对档案盒质量满意度</t>
  </si>
  <si>
    <t>用于反映和考核工作人员对档案盒的满意度情况。</t>
  </si>
  <si>
    <t>根据昆明市城市基本建设档案馆建设消防设施检测结果开展消防设施专项维修整改。
1.消防设施维修实际完成率等于100%，消防设施质量合格率等于100%，消防设施维修及时率等于100%，消防设施维修预算执行率100%；
2、消防检测报告有效性大于等于3年；
3、单位工作人员对消防设施维修维护满意度等于100%。</t>
  </si>
  <si>
    <t>消防设施维修实际完成率</t>
  </si>
  <si>
    <t>完成办公区域消防设施维修工作。</t>
  </si>
  <si>
    <t>消防设施质量合格率</t>
  </si>
  <si>
    <t>消防设施维修及时率</t>
  </si>
  <si>
    <t>在规定时间内完成消防设施维修</t>
  </si>
  <si>
    <t>不超过该项目预算金额</t>
  </si>
  <si>
    <t>消防检测报告有效性</t>
  </si>
  <si>
    <t>消费检测报告的有效性</t>
  </si>
  <si>
    <t>单位工作人员满意度</t>
  </si>
  <si>
    <t>单位工作人员的满意度情况</t>
  </si>
  <si>
    <t>一，2025年办公楼需完成内容如下：1.办公区域供水供电设备设施日常维护；2.电梯维护；3.防雷设施检测；4.电气预防性试验，水泵维护，弱电维护。垃圾清运，化粪池清掏；5.办公楼外墙清洗，消防维护以及监控系统维护6.其它临时性工作。
二、办公楼运行维护面积等于10292平方米，办公楼运行维护达标率等于100%，办公楼维护时限等于1年，预算执行率等于100%。
三、办公楼维护运行时限大于等于1年；
四、工作人员满意度等于100%。
五、通过办公楼运行维护项目的实施，一方面正常保障了单位运转，另一方面保障了库房档案的安全存放。</t>
  </si>
  <si>
    <t>办公楼运行维护面积</t>
  </si>
  <si>
    <t>10292</t>
  </si>
  <si>
    <t>用于反映办公楼运行维护实际完成情况。办公楼运行维护实际完成率=已完成运行维护办公楼面积/计划完成面积*100%</t>
  </si>
  <si>
    <t>办公楼运行维护达标率</t>
  </si>
  <si>
    <t>用于反映办公楼运行维护是否满足单位日常工作的开展。</t>
  </si>
  <si>
    <t>办公楼运行维护时限</t>
  </si>
  <si>
    <t>用于反映办公楼运行维护完成时间</t>
  </si>
  <si>
    <t>用于反映办公楼运行维护预算执行情况.</t>
  </si>
  <si>
    <t>办公楼维护运行时限</t>
  </si>
  <si>
    <t>用于反映办公楼运行维护的时间</t>
  </si>
  <si>
    <t>用于反映办公楼运行维护是否满足工作人员日常工作需要。</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</si>
  <si>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</si>
  <si>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</si>
  <si>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</si>
  <si>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</si>
  <si>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</si>
  <si>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</si>
  <si>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</si>
  <si>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</si>
  <si>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</si>
  <si>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</si>
  <si>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</si>
  <si>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</si>
  <si>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</si>
  <si>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</si>
  <si>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</si>
  <si>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</si>
  <si>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公务用车燃油费</t>
  </si>
  <si>
    <t>车辆加油、添加燃料服务</t>
  </si>
  <si>
    <t>公务用车维修保养费</t>
  </si>
  <si>
    <t>车辆维修和保养服务</t>
  </si>
  <si>
    <t>公务用车保险费</t>
  </si>
  <si>
    <t>机动车保险服务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</si>
  <si>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</si>
  <si>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</si>
  <si>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</si>
  <si>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</si>
  <si>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</si>
  <si>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</si>
  <si>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</si>
  <si>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</si>
  <si>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</si>
  <si>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</si>
  <si>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</si>
  <si>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</si>
  <si>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</si>
  <si>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</si>
  <si>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</si>
  <si>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</si>
  <si>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</si>
  <si>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</si>
  <si>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</si>
  <si>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</si>
  <si>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</si>
  <si>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</si>
  <si>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</si>
  <si>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</si>
  <si>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</si>
  <si>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</si>
  <si>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</si>
  <si>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</si>
  <si>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</si>
  <si>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</si>
  <si>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</si>
  <si>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</si>
  <si>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</si>
  <si>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</si>
  <si>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</si>
  <si>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</si>
  <si>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</si>
  <si>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</si>
  <si>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</si>
  <si>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</si>
  <si>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</si>
  <si>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</si>
  <si>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</si>
  <si>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</si>
  <si>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</si>
  <si>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</si>
  <si>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</si>
  <si>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</si>
  <si>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</si>
  <si>
    <r>
      <t>本单位202</t>
    </r>
    <r>
      <rPr>
        <sz val="11"/>
        <color theme="1"/>
        <rFont val="宋体"/>
        <charset val="134"/>
        <scheme val="minor"/>
      </rPr>
      <t>5</t>
    </r>
    <r>
      <rPr>
        <sz val="11"/>
        <color theme="1"/>
        <rFont val="宋体"/>
        <charset val="134"/>
        <scheme val="minor"/>
      </rPr>
      <t>年无政府性基金预算支出，此表为空。</t>
    </r>
    <phoneticPr fontId="16" type="noConversion"/>
  </si>
  <si>
    <r>
      <t>本单位202</t>
    </r>
    <r>
      <rPr>
        <sz val="11"/>
        <color theme="1"/>
        <rFont val="宋体"/>
        <charset val="134"/>
        <scheme val="minor"/>
      </rPr>
      <t>5</t>
    </r>
    <r>
      <rPr>
        <sz val="11"/>
        <color theme="1"/>
        <rFont val="宋体"/>
        <charset val="134"/>
        <scheme val="minor"/>
      </rPr>
      <t>年无政府购买服务预算，此表为空。</t>
    </r>
    <phoneticPr fontId="16" type="noConversion"/>
  </si>
  <si>
    <r>
      <t>本单位202</t>
    </r>
    <r>
      <rPr>
        <sz val="11"/>
        <color theme="1"/>
        <rFont val="宋体"/>
        <charset val="134"/>
        <scheme val="minor"/>
      </rPr>
      <t>5</t>
    </r>
    <r>
      <rPr>
        <sz val="11"/>
        <color theme="1"/>
        <rFont val="宋体"/>
        <charset val="134"/>
        <scheme val="minor"/>
      </rPr>
      <t>年无市对下转移支付预算，此表为空。</t>
    </r>
    <phoneticPr fontId="16" type="noConversion"/>
  </si>
  <si>
    <r>
      <t>本单位202</t>
    </r>
    <r>
      <rPr>
        <sz val="11"/>
        <color theme="1"/>
        <rFont val="宋体"/>
        <charset val="134"/>
        <scheme val="minor"/>
      </rPr>
      <t>5</t>
    </r>
    <r>
      <rPr>
        <sz val="11"/>
        <color theme="1"/>
        <rFont val="宋体"/>
        <charset val="134"/>
        <scheme val="minor"/>
      </rPr>
      <t>年无市对下转移支付绩效目标，此表为空。</t>
    </r>
    <phoneticPr fontId="16" type="noConversion"/>
  </si>
  <si>
    <r>
      <t>本单位202</t>
    </r>
    <r>
      <rPr>
        <sz val="11"/>
        <color theme="1"/>
        <rFont val="宋体"/>
        <charset val="134"/>
        <scheme val="minor"/>
      </rPr>
      <t>5</t>
    </r>
    <r>
      <rPr>
        <sz val="11"/>
        <color theme="1"/>
        <rFont val="宋体"/>
        <charset val="134"/>
        <scheme val="minor"/>
      </rPr>
      <t>年无新增资产配置，此表为空。</t>
    </r>
    <phoneticPr fontId="16" type="noConversion"/>
  </si>
  <si>
    <r>
      <t>本单位202</t>
    </r>
    <r>
      <rPr>
        <sz val="11"/>
        <color theme="1"/>
        <rFont val="宋体"/>
        <charset val="134"/>
        <scheme val="minor"/>
      </rPr>
      <t>5</t>
    </r>
    <r>
      <rPr>
        <sz val="11"/>
        <color theme="1"/>
        <rFont val="宋体"/>
        <charset val="134"/>
        <scheme val="minor"/>
      </rPr>
      <t>年无上级补助项目支出预算，此表为空。</t>
    </r>
    <phoneticPr fontId="16" type="noConversion"/>
  </si>
  <si>
    <t>-</t>
    <phoneticPr fontId="16" type="noConversion"/>
  </si>
  <si>
    <t>个</t>
    <phoneticPr fontId="16" type="noConversion"/>
  </si>
  <si>
    <t>安保人员岗位数量</t>
    <phoneticPr fontId="16" type="noConversion"/>
  </si>
  <si>
    <t>档案装具采购及时率</t>
    <phoneticPr fontId="16" type="noConversion"/>
  </si>
  <si>
    <t>=</t>
    <phoneticPr fontId="16" type="noConversion"/>
  </si>
  <si>
    <t>1.安防及消防工作24小时进行值守；
2.交通及停放车辆管理；
3.维护公共安全，安全监控，门岗执勤，安全巡视；
4.其它各项安保服务工作。
5、安保人员岗位数量等于5个，安保人员考核优良率等于100%，安保服务完成时间2025年12月，项目预算执行率等于100%；
6、重大安全事故发生率为0,；
7.通过安保服务项目的实施，可以有效的保障库房档案的安全。</t>
    <phoneticPr fontId="16" type="noConversion"/>
  </si>
</sst>
</file>

<file path=xl/styles.xml><?xml version="1.0" encoding="utf-8"?>
<styleSheet xmlns="http://schemas.openxmlformats.org/spreadsheetml/2006/main">
  <numFmts count="6">
    <numFmt numFmtId="176" formatCode="#,##0.00;\-#,##0.00;;@"/>
    <numFmt numFmtId="177" formatCode="#,##0;\-#,##0;;@"/>
    <numFmt numFmtId="178" formatCode="hh:mm:ss"/>
    <numFmt numFmtId="179" formatCode="yyyy\-mm\-dd"/>
    <numFmt numFmtId="180" formatCode="yyyy\-mm\-dd\ hh:mm:ss"/>
    <numFmt numFmtId="181" formatCode="#,##0.00_ "/>
  </numFmts>
  <fonts count="19">
    <font>
      <sz val="11"/>
      <color theme="1"/>
      <name val="宋体"/>
      <scheme val="minor"/>
    </font>
    <font>
      <sz val="9"/>
      <name val="宋体"/>
      <charset val="134"/>
    </font>
    <font>
      <sz val="10"/>
      <color rgb="FF000000"/>
      <name val="宋体"/>
      <charset val="134"/>
    </font>
    <font>
      <sz val="9"/>
      <color rgb="FF000000"/>
      <name val="宋体"/>
      <charset val="134"/>
    </font>
    <font>
      <b/>
      <sz val="23.95"/>
      <color rgb="FF000000"/>
      <name val="宋体"/>
      <charset val="134"/>
    </font>
    <font>
      <sz val="10"/>
      <color rgb="FF000000"/>
      <name val="Arial"/>
    </font>
    <font>
      <sz val="9.75"/>
      <color rgb="FF000000"/>
      <name val="SimSun"/>
      <charset val="134"/>
    </font>
    <font>
      <sz val="9"/>
      <color theme="1"/>
      <name val="宋体"/>
      <charset val="134"/>
    </font>
    <font>
      <b/>
      <sz val="9"/>
      <color rgb="FF000000"/>
      <name val="宋体"/>
      <charset val="134"/>
    </font>
    <font>
      <b/>
      <sz val="9"/>
      <color theme="1"/>
      <name val="宋体"/>
      <charset val="134"/>
    </font>
    <font>
      <b/>
      <sz val="21"/>
      <color rgb="FF000000"/>
      <name val="宋体"/>
      <charset val="134"/>
    </font>
    <font>
      <sz val="11"/>
      <color rgb="FF000000"/>
      <name val="宋体"/>
      <charset val="134"/>
    </font>
    <font>
      <b/>
      <sz val="18"/>
      <color rgb="FF000000"/>
      <name val="宋体"/>
      <charset val="134"/>
    </font>
    <font>
      <b/>
      <sz val="23"/>
      <color rgb="FF000000"/>
      <name val="宋体"/>
      <charset val="134"/>
    </font>
    <font>
      <b/>
      <sz val="22"/>
      <color rgb="FF000000"/>
      <name val="宋体"/>
      <charset val="134"/>
    </font>
    <font>
      <sz val="10"/>
      <color rgb="FFFFFFFF"/>
      <name val="宋体"/>
      <charset val="134"/>
    </font>
    <font>
      <sz val="9"/>
      <name val="宋体"/>
      <family val="3"/>
      <charset val="134"/>
      <scheme val="minor"/>
    </font>
    <font>
      <sz val="11"/>
      <color theme="1"/>
      <name val="宋体"/>
      <charset val="134"/>
      <scheme val="minor"/>
    </font>
    <font>
      <sz val="9"/>
      <color rgb="FF000000"/>
      <name val="宋体"/>
      <family val="3"/>
      <charset val="134"/>
    </font>
  </fonts>
  <fills count="3">
    <fill>
      <patternFill patternType="none"/>
    </fill>
    <fill>
      <patternFill patternType="gray125"/>
    </fill>
    <fill>
      <patternFill patternType="solid">
        <f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178" fontId="1" fillId="0" borderId="2">
      <alignment horizontal="right" vertical="center"/>
    </xf>
    <xf numFmtId="179" fontId="1" fillId="0" borderId="2">
      <alignment horizontal="right" vertical="center"/>
    </xf>
    <xf numFmtId="180" fontId="1" fillId="0" borderId="2">
      <alignment horizontal="right" vertical="center"/>
    </xf>
    <xf numFmtId="10" fontId="1" fillId="0" borderId="2">
      <alignment horizontal="right" vertical="center"/>
    </xf>
    <xf numFmtId="177" fontId="1" fillId="0" borderId="2">
      <alignment horizontal="right" vertical="center"/>
    </xf>
  </cellStyleXfs>
  <cellXfs count="237">
    <xf numFmtId="0" fontId="0" fillId="0" borderId="1" xfId="0" applyFont="1" applyBorder="1"/>
    <xf numFmtId="0" fontId="0" fillId="0" borderId="1" xfId="0" applyFont="1" applyBorder="1" applyAlignment="1">
      <alignment horizontal="center" vertical="center"/>
    </xf>
    <xf numFmtId="0" fontId="2"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wrapText="1"/>
      <protection locked="0"/>
    </xf>
    <xf numFmtId="0" fontId="3" fillId="0" borderId="1" xfId="0" applyFont="1" applyBorder="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Border="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Border="1" applyAlignment="1">
      <alignment vertical="top"/>
    </xf>
    <xf numFmtId="0" fontId="2" fillId="0" borderId="1" xfId="0" applyFont="1" applyBorder="1" applyAlignment="1">
      <alignment horizontal="right" vertical="center"/>
    </xf>
    <xf numFmtId="0" fontId="3" fillId="0" borderId="1" xfId="0" applyFont="1" applyBorder="1" applyAlignment="1" applyProtection="1">
      <alignment horizontal="left" vertical="center"/>
      <protection locked="0"/>
    </xf>
    <xf numFmtId="0" fontId="2" fillId="0" borderId="1" xfId="0" applyFont="1" applyBorder="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applyBorder="1"/>
    <xf numFmtId="0" fontId="3" fillId="0" borderId="1" xfId="0" applyFont="1" applyBorder="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Border="1" applyAlignment="1" applyProtection="1">
      <alignment vertical="top"/>
      <protection locked="0"/>
    </xf>
    <xf numFmtId="49" fontId="2" fillId="0" borderId="1" xfId="0" applyNumberFormat="1" applyFont="1" applyBorder="1" applyProtection="1">
      <protection locked="0"/>
    </xf>
    <xf numFmtId="0" fontId="2" fillId="0" borderId="1" xfId="0" applyFont="1" applyBorder="1" applyProtection="1">
      <protection locked="0"/>
    </xf>
    <xf numFmtId="0" fontId="3" fillId="0" borderId="1" xfId="0" applyFont="1" applyBorder="1" applyAlignment="1" applyProtection="1">
      <alignment horizontal="right" vertical="center"/>
      <protection locked="0"/>
    </xf>
    <xf numFmtId="0" fontId="11" fillId="0" borderId="1" xfId="0" applyFont="1" applyBorder="1" applyProtection="1">
      <protection locked="0"/>
    </xf>
    <xf numFmtId="0" fontId="11" fillId="0" borderId="1" xfId="0" applyFont="1" applyBorder="1"/>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NumberFormat="1" applyFont="1" applyBorder="1">
      <alignment horizontal="left" vertical="center" wrapText="1"/>
    </xf>
    <xf numFmtId="49" fontId="2" fillId="0" borderId="1" xfId="0" applyNumberFormat="1" applyFont="1" applyBorder="1"/>
    <xf numFmtId="0" fontId="3" fillId="0" borderId="1" xfId="0" applyFont="1" applyBorder="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Border="1" applyAlignment="1" applyProtection="1">
      <alignment horizontal="right"/>
      <protection locked="0"/>
    </xf>
    <xf numFmtId="49" fontId="15" fillId="0" borderId="1" xfId="0" applyNumberFormat="1" applyFont="1" applyBorder="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NumberFormat="1" applyFont="1" applyBorder="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Border="1" applyAlignment="1">
      <alignment wrapText="1"/>
    </xf>
    <xf numFmtId="0" fontId="3" fillId="0" borderId="1" xfId="0" applyFont="1" applyBorder="1" applyAlignment="1" applyProtection="1">
      <alignment vertical="top" wrapText="1"/>
      <protection locked="0"/>
    </xf>
    <xf numFmtId="0" fontId="3" fillId="0" borderId="1" xfId="0" applyFont="1" applyBorder="1" applyAlignment="1" applyProtection="1">
      <alignment horizontal="right" vertical="center" wrapText="1"/>
      <protection locked="0"/>
    </xf>
    <xf numFmtId="0" fontId="11" fillId="0" borderId="1" xfId="0" applyFont="1" applyBorder="1" applyAlignment="1">
      <alignment wrapText="1"/>
    </xf>
    <xf numFmtId="0" fontId="3" fillId="0" borderId="1" xfId="0" applyFont="1" applyBorder="1" applyAlignment="1" applyProtection="1">
      <alignment horizontal="right" wrapText="1"/>
      <protection locked="0"/>
    </xf>
    <xf numFmtId="0" fontId="11" fillId="0" borderId="13"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wrapText="1"/>
      <protection locked="0"/>
    </xf>
    <xf numFmtId="0" fontId="3" fillId="0" borderId="2" xfId="0" applyFont="1" applyBorder="1" applyAlignment="1">
      <alignment horizontal="center" wrapText="1"/>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pplyBorder="1">
      <alignment horizontal="right" vertical="center"/>
    </xf>
    <xf numFmtId="4" fontId="3" fillId="0" borderId="2"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protection locked="0"/>
    </xf>
    <xf numFmtId="0" fontId="17" fillId="0" borderId="1" xfId="0" applyFont="1" applyBorder="1"/>
    <xf numFmtId="181" fontId="18" fillId="0" borderId="2" xfId="0" applyNumberFormat="1" applyFont="1" applyBorder="1" applyAlignment="1" applyProtection="1">
      <alignment horizontal="right" vertical="center" wrapText="1"/>
      <protection locked="0"/>
    </xf>
    <xf numFmtId="4" fontId="18" fillId="0" borderId="2" xfId="0" applyNumberFormat="1" applyFont="1" applyBorder="1" applyAlignment="1" applyProtection="1">
      <alignment horizontal="right" vertical="center" wrapText="1"/>
      <protection locked="0"/>
    </xf>
    <xf numFmtId="0" fontId="17" fillId="0" borderId="1" xfId="0" applyFont="1" applyBorder="1" applyAlignment="1">
      <alignment vertical="center"/>
    </xf>
    <xf numFmtId="0" fontId="18" fillId="0" borderId="2" xfId="0" applyFont="1" applyBorder="1" applyAlignment="1">
      <alignment horizontal="left" vertical="center" wrapText="1"/>
    </xf>
    <xf numFmtId="0" fontId="18" fillId="2" borderId="2" xfId="0" applyFont="1" applyFill="1" applyBorder="1" applyAlignment="1" applyProtection="1">
      <alignment horizontal="left" vertical="center" wrapText="1"/>
      <protection locked="0"/>
    </xf>
    <xf numFmtId="57" fontId="3" fillId="0" borderId="2" xfId="0" applyNumberFormat="1" applyFont="1" applyBorder="1" applyAlignment="1">
      <alignment horizontal="left" vertical="center" wrapText="1"/>
    </xf>
    <xf numFmtId="0" fontId="4" fillId="2" borderId="1" xfId="0" quotePrefix="1" applyFont="1" applyFill="1" applyBorder="1" applyAlignment="1" applyProtection="1">
      <alignment horizontal="center" vertical="center" wrapText="1"/>
      <protection locked="0"/>
    </xf>
    <xf numFmtId="0" fontId="0" fillId="0" borderId="1" xfId="0" applyFont="1" applyBorder="1"/>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10"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xf numFmtId="0" fontId="5" fillId="0" borderId="1" xfId="0" applyFont="1" applyBorder="1" applyProtection="1">
      <protection locked="0"/>
    </xf>
    <xf numFmtId="0" fontId="3" fillId="0" borderId="1"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11"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2" borderId="3" xfId="0" applyFont="1" applyFill="1" applyBorder="1" applyAlignment="1">
      <alignment horizontal="center" vertical="center"/>
    </xf>
    <xf numFmtId="0" fontId="3" fillId="0" borderId="2" xfId="0" applyFont="1" applyBorder="1" applyAlignment="1">
      <alignment horizontal="left" vertical="center" wrapText="1" indent="1"/>
    </xf>
    <xf numFmtId="0" fontId="3" fillId="2" borderId="2" xfId="0" applyFont="1" applyFill="1" applyBorder="1" applyAlignment="1" applyProtection="1">
      <alignment horizontal="left" vertical="center" wrapText="1"/>
      <protection locked="0"/>
    </xf>
    <xf numFmtId="0" fontId="14" fillId="0" borderId="1" xfId="0" quotePrefix="1" applyFont="1" applyBorder="1" applyAlignment="1">
      <alignment horizontal="center" vertical="center"/>
    </xf>
    <xf numFmtId="0" fontId="10" fillId="0" borderId="1" xfId="0" quotePrefix="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right"/>
      <protection locked="0"/>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Protection="1">
      <protection locked="0"/>
    </xf>
    <xf numFmtId="0" fontId="11" fillId="0" borderId="1" xfId="0" applyFont="1" applyBorder="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4"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3" fillId="0" borderId="1" xfId="0" applyFont="1" applyBorder="1" applyAlignment="1">
      <alignment horizontal="left" vertical="center" wrapText="1"/>
    </xf>
    <xf numFmtId="0" fontId="11" fillId="0" borderId="1" xfId="0" applyFont="1" applyBorder="1" applyAlignment="1">
      <alignment wrapText="1"/>
    </xf>
    <xf numFmtId="0" fontId="2" fillId="0" borderId="1" xfId="0" applyFont="1" applyBorder="1" applyAlignment="1">
      <alignment horizontal="right" wrapText="1"/>
    </xf>
    <xf numFmtId="0" fontId="2" fillId="0" borderId="1" xfId="0" applyFont="1" applyBorder="1" applyAlignment="1">
      <alignment wrapText="1"/>
    </xf>
    <xf numFmtId="0" fontId="14"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3" fillId="2" borderId="1" xfId="0" applyFont="1" applyFill="1" applyBorder="1" applyAlignment="1" applyProtection="1">
      <alignment horizontal="right" vertical="top" wrapText="1"/>
      <protection locked="0"/>
    </xf>
    <xf numFmtId="0" fontId="5" fillId="0" borderId="1" xfId="0" applyFont="1" applyBorder="1" applyAlignment="1" applyProtection="1">
      <alignment vertical="top"/>
      <protection locked="0"/>
    </xf>
    <xf numFmtId="0" fontId="5" fillId="0" borderId="1" xfId="0" applyFont="1" applyBorder="1" applyAlignment="1">
      <alignment vertical="top"/>
    </xf>
    <xf numFmtId="0" fontId="2" fillId="2" borderId="1" xfId="0" applyFont="1" applyFill="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Border="1" applyAlignment="1">
      <alignment horizontal="center" vertical="center"/>
    </xf>
    <xf numFmtId="0" fontId="11" fillId="0" borderId="3" xfId="0" applyFont="1" applyBorder="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14" activePane="bottomLeft" state="frozen"/>
      <selection pane="bottomLeft" activeCell="D44" sqref="D44"/>
    </sheetView>
  </sheetViews>
  <sheetFormatPr defaultColWidth="8.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96" t="str">
        <f>"2025"&amp;"年部门财务收支预算总表"</f>
        <v>2025年部门财务收支预算总表</v>
      </c>
      <c r="B3" s="97"/>
      <c r="C3" s="97"/>
      <c r="D3" s="97"/>
    </row>
    <row r="4" spans="1:4" ht="17.25" customHeight="1">
      <c r="A4" s="98" t="str">
        <f>"单位名称："&amp;"昆明市城市基本建设档案馆"</f>
        <v>单位名称：昆明市城市基本建设档案馆</v>
      </c>
      <c r="B4" s="99"/>
      <c r="D4" s="4" t="s">
        <v>1</v>
      </c>
    </row>
    <row r="5" spans="1:4" ht="23.25" customHeight="1">
      <c r="A5" s="100" t="s">
        <v>2</v>
      </c>
      <c r="B5" s="101"/>
      <c r="C5" s="100" t="s">
        <v>3</v>
      </c>
      <c r="D5" s="101"/>
    </row>
    <row r="6" spans="1:4" ht="24" customHeight="1">
      <c r="A6" s="5" t="s">
        <v>4</v>
      </c>
      <c r="B6" s="5" t="s">
        <v>5</v>
      </c>
      <c r="C6" s="5" t="s">
        <v>6</v>
      </c>
      <c r="D6" s="5" t="s">
        <v>5</v>
      </c>
    </row>
    <row r="7" spans="1:4" ht="17.25" customHeight="1">
      <c r="A7" s="6" t="s">
        <v>7</v>
      </c>
      <c r="B7" s="7">
        <v>9070146.1600000001</v>
      </c>
      <c r="C7" s="6" t="s">
        <v>8</v>
      </c>
      <c r="D7" s="7">
        <v>6775130.1600000001</v>
      </c>
    </row>
    <row r="8" spans="1:4" ht="17.25" customHeight="1">
      <c r="A8" s="6" t="s">
        <v>9</v>
      </c>
      <c r="B8" s="7"/>
      <c r="C8" s="6" t="s">
        <v>10</v>
      </c>
      <c r="D8" s="7"/>
    </row>
    <row r="9" spans="1:4" ht="17.25" customHeight="1">
      <c r="A9" s="6" t="s">
        <v>11</v>
      </c>
      <c r="B9" s="7"/>
      <c r="C9" s="8" t="s">
        <v>12</v>
      </c>
      <c r="D9" s="7"/>
    </row>
    <row r="10" spans="1:4" ht="17.25" customHeight="1">
      <c r="A10" s="6" t="s">
        <v>13</v>
      </c>
      <c r="B10" s="7"/>
      <c r="C10" s="8" t="s">
        <v>14</v>
      </c>
      <c r="D10" s="7"/>
    </row>
    <row r="11" spans="1:4" ht="17.25" customHeight="1">
      <c r="A11" s="6" t="s">
        <v>15</v>
      </c>
      <c r="B11" s="7"/>
      <c r="C11" s="8" t="s">
        <v>16</v>
      </c>
      <c r="D11" s="7"/>
    </row>
    <row r="12" spans="1:4" ht="17.25" customHeight="1">
      <c r="A12" s="6" t="s">
        <v>17</v>
      </c>
      <c r="B12" s="7"/>
      <c r="C12" s="8" t="s">
        <v>18</v>
      </c>
      <c r="D12" s="7"/>
    </row>
    <row r="13" spans="1:4" ht="17.25" customHeight="1">
      <c r="A13" s="6" t="s">
        <v>19</v>
      </c>
      <c r="B13" s="7"/>
      <c r="C13" s="9" t="s">
        <v>20</v>
      </c>
      <c r="D13" s="7"/>
    </row>
    <row r="14" spans="1:4" ht="17.25" customHeight="1">
      <c r="A14" s="6" t="s">
        <v>21</v>
      </c>
      <c r="B14" s="7"/>
      <c r="C14" s="9" t="s">
        <v>22</v>
      </c>
      <c r="D14" s="7">
        <v>867840</v>
      </c>
    </row>
    <row r="15" spans="1:4" ht="17.25" customHeight="1">
      <c r="A15" s="6" t="s">
        <v>23</v>
      </c>
      <c r="B15" s="7"/>
      <c r="C15" s="9" t="s">
        <v>24</v>
      </c>
      <c r="D15" s="7">
        <v>755176</v>
      </c>
    </row>
    <row r="16" spans="1:4" ht="17.25" customHeight="1">
      <c r="A16" s="6" t="s">
        <v>25</v>
      </c>
      <c r="B16" s="7"/>
      <c r="C16" s="9" t="s">
        <v>26</v>
      </c>
      <c r="D16" s="7"/>
    </row>
    <row r="17" spans="1:4" ht="17.25" customHeight="1">
      <c r="A17" s="10"/>
      <c r="B17" s="7"/>
      <c r="C17" s="9" t="s">
        <v>27</v>
      </c>
      <c r="D17" s="7"/>
    </row>
    <row r="18" spans="1:4" ht="17.25" customHeight="1">
      <c r="A18" s="11"/>
      <c r="B18" s="7"/>
      <c r="C18" s="9" t="s">
        <v>28</v>
      </c>
      <c r="D18" s="7"/>
    </row>
    <row r="19" spans="1:4" ht="17.25" customHeight="1">
      <c r="A19" s="11"/>
      <c r="B19" s="7"/>
      <c r="C19" s="9" t="s">
        <v>29</v>
      </c>
      <c r="D19" s="7"/>
    </row>
    <row r="20" spans="1:4" ht="17.25" customHeight="1">
      <c r="A20" s="11"/>
      <c r="B20" s="7"/>
      <c r="C20" s="9" t="s">
        <v>30</v>
      </c>
      <c r="D20" s="7"/>
    </row>
    <row r="21" spans="1:4" ht="17.25" customHeight="1">
      <c r="A21" s="11"/>
      <c r="B21" s="7"/>
      <c r="C21" s="9" t="s">
        <v>31</v>
      </c>
      <c r="D21" s="7"/>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672000</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9070146.1600000001</v>
      </c>
      <c r="C33" s="11" t="s">
        <v>44</v>
      </c>
      <c r="D33" s="7">
        <v>9070146.1600000001</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9070146.1600000001</v>
      </c>
      <c r="C37" s="12" t="s">
        <v>51</v>
      </c>
      <c r="D37" s="7">
        <v>9070146.1600000001</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37"/>
  <sheetViews>
    <sheetView showZeros="0" workbookViewId="0">
      <pane ySplit="1" topLeftCell="A2" activePane="bottomLeft" state="frozen"/>
      <selection activeCell="D44" sqref="D44"/>
      <selection pane="bottomLeft" activeCell="B20" sqref="B20"/>
    </sheetView>
  </sheetViews>
  <sheetFormatPr defaultColWidth="9.125" defaultRowHeight="14.25" customHeight="1"/>
  <cols>
    <col min="1" max="1" width="32.125" customWidth="1"/>
    <col min="2" max="2" width="20.75" customWidth="1"/>
    <col min="3" max="3" width="32.125" customWidth="1"/>
    <col min="4" max="4" width="27.75" customWidth="1"/>
    <col min="5" max="6" width="36.75" customWidth="1"/>
  </cols>
  <sheetData>
    <row r="1" spans="1:6" ht="14.25" customHeight="1">
      <c r="A1" s="1"/>
      <c r="B1" s="1"/>
      <c r="C1" s="1"/>
      <c r="D1" s="1"/>
      <c r="E1" s="1"/>
      <c r="F1" s="1"/>
    </row>
    <row r="2" spans="1:6" ht="12" customHeight="1">
      <c r="A2" s="59">
        <v>1</v>
      </c>
      <c r="B2" s="60">
        <v>0</v>
      </c>
      <c r="C2" s="59">
        <v>1</v>
      </c>
      <c r="D2" s="30"/>
      <c r="E2" s="30"/>
      <c r="F2" s="52" t="s">
        <v>425</v>
      </c>
    </row>
    <row r="3" spans="1:6" ht="42" customHeight="1">
      <c r="A3" s="186" t="str">
        <f>"2025"&amp;"年部门政府性基金预算支出预算表"</f>
        <v>2025年部门政府性基金预算支出预算表</v>
      </c>
      <c r="B3" s="187" t="s">
        <v>426</v>
      </c>
      <c r="C3" s="188"/>
      <c r="D3" s="133"/>
      <c r="E3" s="133"/>
      <c r="F3" s="133"/>
    </row>
    <row r="4" spans="1:6" ht="13.5" customHeight="1">
      <c r="A4" s="157" t="str">
        <f>"单位名称："&amp;"昆明市城市基本建设档案馆"</f>
        <v>单位名称：昆明市城市基本建设档案馆</v>
      </c>
      <c r="B4" s="157" t="s">
        <v>427</v>
      </c>
      <c r="C4" s="192"/>
      <c r="D4" s="30"/>
      <c r="E4" s="30"/>
      <c r="F4" s="52" t="s">
        <v>1</v>
      </c>
    </row>
    <row r="5" spans="1:6" ht="19.5" customHeight="1">
      <c r="A5" s="143" t="s">
        <v>175</v>
      </c>
      <c r="B5" s="190" t="s">
        <v>72</v>
      </c>
      <c r="C5" s="143" t="s">
        <v>73</v>
      </c>
      <c r="D5" s="170" t="s">
        <v>428</v>
      </c>
      <c r="E5" s="141"/>
      <c r="F5" s="142"/>
    </row>
    <row r="6" spans="1:6" ht="18.75" customHeight="1">
      <c r="A6" s="164"/>
      <c r="B6" s="191"/>
      <c r="C6" s="164"/>
      <c r="D6" s="61" t="s">
        <v>55</v>
      </c>
      <c r="E6" s="48" t="s">
        <v>75</v>
      </c>
      <c r="F6" s="61" t="s">
        <v>76</v>
      </c>
    </row>
    <row r="7" spans="1:6" ht="18.75" customHeight="1">
      <c r="A7" s="56">
        <v>1</v>
      </c>
      <c r="B7" s="62" t="s">
        <v>83</v>
      </c>
      <c r="C7" s="56">
        <v>3</v>
      </c>
      <c r="D7" s="33">
        <v>4</v>
      </c>
      <c r="E7" s="33">
        <v>5</v>
      </c>
      <c r="F7" s="33">
        <v>6</v>
      </c>
    </row>
    <row r="8" spans="1:6" ht="21" customHeight="1">
      <c r="A8" s="16"/>
      <c r="B8" s="16"/>
      <c r="C8" s="16"/>
      <c r="D8" s="7"/>
      <c r="E8" s="7"/>
      <c r="F8" s="7"/>
    </row>
    <row r="9" spans="1:6" ht="21" customHeight="1">
      <c r="A9" s="16"/>
      <c r="B9" s="16"/>
      <c r="C9" s="16"/>
      <c r="D9" s="7"/>
      <c r="E9" s="7"/>
      <c r="F9" s="7"/>
    </row>
    <row r="10" spans="1:6" ht="18.75" customHeight="1">
      <c r="A10" s="105" t="s">
        <v>165</v>
      </c>
      <c r="B10" s="105" t="s">
        <v>165</v>
      </c>
      <c r="C10" s="189" t="s">
        <v>165</v>
      </c>
      <c r="D10" s="7"/>
      <c r="E10" s="7"/>
      <c r="F10" s="7"/>
    </row>
    <row r="11" spans="1:6" ht="14.25" customHeight="1">
      <c r="A11" s="89" t="s">
        <v>496</v>
      </c>
    </row>
    <row r="37" spans="2:2" ht="14.25" customHeight="1">
      <c r="B37">
        <v>9070146.1600000001</v>
      </c>
    </row>
  </sheetData>
  <mergeCells count="7">
    <mergeCell ref="A3:F3"/>
    <mergeCell ref="A10:C10"/>
    <mergeCell ref="D5:F5"/>
    <mergeCell ref="B5:B6"/>
    <mergeCell ref="C5:C6"/>
    <mergeCell ref="A5:A6"/>
    <mergeCell ref="A4:C4"/>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37"/>
  <sheetViews>
    <sheetView showZeros="0" topLeftCell="B1" workbookViewId="0">
      <pane ySplit="1" topLeftCell="A2" activePane="bottomLeft" state="frozen"/>
      <selection activeCell="D44" sqref="D44"/>
      <selection pane="bottomLeft" activeCell="D25" sqref="D25"/>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3"/>
      <c r="C2" s="43"/>
      <c r="R2" s="44"/>
      <c r="S2" s="44" t="s">
        <v>429</v>
      </c>
    </row>
    <row r="3" spans="1:19" ht="41.25" customHeight="1">
      <c r="A3" s="208" t="str">
        <f>"2025"&amp;"年部门政府采购预算表"</f>
        <v>2025年部门政府采购预算表</v>
      </c>
      <c r="B3" s="155"/>
      <c r="C3" s="155"/>
      <c r="D3" s="156"/>
      <c r="E3" s="156"/>
      <c r="F3" s="156"/>
      <c r="G3" s="156"/>
      <c r="H3" s="156"/>
      <c r="I3" s="156"/>
      <c r="J3" s="156"/>
      <c r="K3" s="156"/>
      <c r="L3" s="156"/>
      <c r="M3" s="155"/>
      <c r="N3" s="156"/>
      <c r="O3" s="156"/>
      <c r="P3" s="155"/>
      <c r="Q3" s="156"/>
      <c r="R3" s="155"/>
      <c r="S3" s="155"/>
    </row>
    <row r="4" spans="1:19" ht="18.75" customHeight="1">
      <c r="A4" s="148" t="str">
        <f>"单位名称："&amp;"昆明市城市基本建设档案馆"</f>
        <v>单位名称：昆明市城市基本建设档案馆</v>
      </c>
      <c r="B4" s="211"/>
      <c r="C4" s="211"/>
      <c r="D4" s="212"/>
      <c r="E4" s="212"/>
      <c r="F4" s="212"/>
      <c r="G4" s="212"/>
      <c r="H4" s="212"/>
      <c r="I4" s="46"/>
      <c r="J4" s="46"/>
      <c r="K4" s="46"/>
      <c r="L4" s="46"/>
      <c r="R4" s="63"/>
      <c r="S4" s="52" t="s">
        <v>1</v>
      </c>
    </row>
    <row r="5" spans="1:19" ht="15.75" customHeight="1">
      <c r="A5" s="177" t="s">
        <v>174</v>
      </c>
      <c r="B5" s="198" t="s">
        <v>175</v>
      </c>
      <c r="C5" s="198" t="s">
        <v>430</v>
      </c>
      <c r="D5" s="209" t="s">
        <v>431</v>
      </c>
      <c r="E5" s="209" t="s">
        <v>432</v>
      </c>
      <c r="F5" s="209" t="s">
        <v>433</v>
      </c>
      <c r="G5" s="209" t="s">
        <v>434</v>
      </c>
      <c r="H5" s="209" t="s">
        <v>435</v>
      </c>
      <c r="I5" s="210" t="s">
        <v>182</v>
      </c>
      <c r="J5" s="210"/>
      <c r="K5" s="210"/>
      <c r="L5" s="210"/>
      <c r="M5" s="168"/>
      <c r="N5" s="210"/>
      <c r="O5" s="210"/>
      <c r="P5" s="165"/>
      <c r="Q5" s="210"/>
      <c r="R5" s="168"/>
      <c r="S5" s="166"/>
    </row>
    <row r="6" spans="1:19" ht="17.25" customHeight="1">
      <c r="A6" s="178"/>
      <c r="B6" s="199"/>
      <c r="C6" s="199"/>
      <c r="D6" s="193"/>
      <c r="E6" s="193"/>
      <c r="F6" s="193"/>
      <c r="G6" s="193"/>
      <c r="H6" s="193"/>
      <c r="I6" s="193" t="s">
        <v>55</v>
      </c>
      <c r="J6" s="193" t="s">
        <v>58</v>
      </c>
      <c r="K6" s="193" t="s">
        <v>436</v>
      </c>
      <c r="L6" s="193" t="s">
        <v>437</v>
      </c>
      <c r="M6" s="213" t="s">
        <v>438</v>
      </c>
      <c r="N6" s="201" t="s">
        <v>439</v>
      </c>
      <c r="O6" s="201"/>
      <c r="P6" s="202"/>
      <c r="Q6" s="201"/>
      <c r="R6" s="203"/>
      <c r="S6" s="200"/>
    </row>
    <row r="7" spans="1:19" ht="54" customHeight="1">
      <c r="A7" s="179"/>
      <c r="B7" s="200"/>
      <c r="C7" s="200"/>
      <c r="D7" s="194"/>
      <c r="E7" s="194"/>
      <c r="F7" s="194"/>
      <c r="G7" s="194"/>
      <c r="H7" s="194"/>
      <c r="I7" s="194"/>
      <c r="J7" s="194" t="s">
        <v>57</v>
      </c>
      <c r="K7" s="194"/>
      <c r="L7" s="194"/>
      <c r="M7" s="214"/>
      <c r="N7" s="65" t="s">
        <v>57</v>
      </c>
      <c r="O7" s="65" t="s">
        <v>64</v>
      </c>
      <c r="P7" s="64" t="s">
        <v>65</v>
      </c>
      <c r="Q7" s="65" t="s">
        <v>66</v>
      </c>
      <c r="R7" s="66" t="s">
        <v>67</v>
      </c>
      <c r="S7" s="64" t="s">
        <v>68</v>
      </c>
    </row>
    <row r="8" spans="1:19" ht="18" customHeight="1">
      <c r="A8" s="67">
        <v>1</v>
      </c>
      <c r="B8" s="67" t="s">
        <v>83</v>
      </c>
      <c r="C8" s="68">
        <v>3</v>
      </c>
      <c r="D8" s="68">
        <v>4</v>
      </c>
      <c r="E8" s="67">
        <v>5</v>
      </c>
      <c r="F8" s="67">
        <v>6</v>
      </c>
      <c r="G8" s="67">
        <v>7</v>
      </c>
      <c r="H8" s="67">
        <v>8</v>
      </c>
      <c r="I8" s="67">
        <v>9</v>
      </c>
      <c r="J8" s="67">
        <v>10</v>
      </c>
      <c r="K8" s="67">
        <v>11</v>
      </c>
      <c r="L8" s="67">
        <v>12</v>
      </c>
      <c r="M8" s="67">
        <v>13</v>
      </c>
      <c r="N8" s="67">
        <v>14</v>
      </c>
      <c r="O8" s="67">
        <v>15</v>
      </c>
      <c r="P8" s="67">
        <v>16</v>
      </c>
      <c r="Q8" s="67">
        <v>17</v>
      </c>
      <c r="R8" s="67">
        <v>18</v>
      </c>
      <c r="S8" s="67">
        <v>19</v>
      </c>
    </row>
    <row r="9" spans="1:19" ht="21" customHeight="1">
      <c r="A9" s="69" t="s">
        <v>192</v>
      </c>
      <c r="B9" s="70" t="s">
        <v>70</v>
      </c>
      <c r="C9" s="70" t="s">
        <v>194</v>
      </c>
      <c r="D9" s="71" t="s">
        <v>440</v>
      </c>
      <c r="E9" s="71" t="s">
        <v>440</v>
      </c>
      <c r="F9" s="71" t="s">
        <v>309</v>
      </c>
      <c r="G9" s="72">
        <v>1</v>
      </c>
      <c r="H9" s="7">
        <v>9000</v>
      </c>
      <c r="I9" s="7">
        <v>9000</v>
      </c>
      <c r="J9" s="7">
        <v>9000</v>
      </c>
      <c r="K9" s="7"/>
      <c r="L9" s="7"/>
      <c r="M9" s="7"/>
      <c r="N9" s="7"/>
      <c r="O9" s="7"/>
      <c r="P9" s="7"/>
      <c r="Q9" s="7"/>
      <c r="R9" s="7"/>
      <c r="S9" s="7"/>
    </row>
    <row r="10" spans="1:19" ht="21" customHeight="1">
      <c r="A10" s="69" t="s">
        <v>192</v>
      </c>
      <c r="B10" s="70" t="s">
        <v>70</v>
      </c>
      <c r="C10" s="70" t="s">
        <v>242</v>
      </c>
      <c r="D10" s="71" t="s">
        <v>441</v>
      </c>
      <c r="E10" s="71" t="s">
        <v>442</v>
      </c>
      <c r="F10" s="71" t="s">
        <v>309</v>
      </c>
      <c r="G10" s="72">
        <v>1</v>
      </c>
      <c r="H10" s="7"/>
      <c r="I10" s="7">
        <v>13000</v>
      </c>
      <c r="J10" s="7">
        <v>13000</v>
      </c>
      <c r="K10" s="7"/>
      <c r="L10" s="7"/>
      <c r="M10" s="7"/>
      <c r="N10" s="7"/>
      <c r="O10" s="7"/>
      <c r="P10" s="7"/>
      <c r="Q10" s="7"/>
      <c r="R10" s="7"/>
      <c r="S10" s="7"/>
    </row>
    <row r="11" spans="1:19" ht="21" customHeight="1">
      <c r="A11" s="69" t="s">
        <v>192</v>
      </c>
      <c r="B11" s="70" t="s">
        <v>70</v>
      </c>
      <c r="C11" s="70" t="s">
        <v>242</v>
      </c>
      <c r="D11" s="71" t="s">
        <v>443</v>
      </c>
      <c r="E11" s="71" t="s">
        <v>444</v>
      </c>
      <c r="F11" s="71" t="s">
        <v>309</v>
      </c>
      <c r="G11" s="72">
        <v>1</v>
      </c>
      <c r="H11" s="7">
        <v>15000</v>
      </c>
      <c r="I11" s="7">
        <v>15000</v>
      </c>
      <c r="J11" s="7">
        <v>15000</v>
      </c>
      <c r="K11" s="7"/>
      <c r="L11" s="7"/>
      <c r="M11" s="7"/>
      <c r="N11" s="7"/>
      <c r="O11" s="7"/>
      <c r="P11" s="7"/>
      <c r="Q11" s="7"/>
      <c r="R11" s="7"/>
      <c r="S11" s="7"/>
    </row>
    <row r="12" spans="1:19" ht="21" customHeight="1">
      <c r="A12" s="69" t="s">
        <v>192</v>
      </c>
      <c r="B12" s="70" t="s">
        <v>70</v>
      </c>
      <c r="C12" s="70" t="s">
        <v>242</v>
      </c>
      <c r="D12" s="71" t="s">
        <v>445</v>
      </c>
      <c r="E12" s="71" t="s">
        <v>446</v>
      </c>
      <c r="F12" s="71" t="s">
        <v>309</v>
      </c>
      <c r="G12" s="72">
        <v>1</v>
      </c>
      <c r="H12" s="7">
        <v>7200</v>
      </c>
      <c r="I12" s="7">
        <v>7200</v>
      </c>
      <c r="J12" s="7">
        <v>7200</v>
      </c>
      <c r="K12" s="7"/>
      <c r="L12" s="7"/>
      <c r="M12" s="7"/>
      <c r="N12" s="7"/>
      <c r="O12" s="7"/>
      <c r="P12" s="7"/>
      <c r="Q12" s="7"/>
      <c r="R12" s="7"/>
      <c r="S12" s="7"/>
    </row>
    <row r="13" spans="1:19" ht="21" customHeight="1">
      <c r="A13" s="69" t="s">
        <v>192</v>
      </c>
      <c r="B13" s="70" t="s">
        <v>70</v>
      </c>
      <c r="C13" s="70" t="s">
        <v>259</v>
      </c>
      <c r="D13" s="71" t="s">
        <v>259</v>
      </c>
      <c r="E13" s="71" t="s">
        <v>447</v>
      </c>
      <c r="F13" s="71" t="s">
        <v>309</v>
      </c>
      <c r="G13" s="72">
        <v>1</v>
      </c>
      <c r="H13" s="7">
        <v>190000</v>
      </c>
      <c r="I13" s="7">
        <v>190000</v>
      </c>
      <c r="J13" s="7">
        <v>190000</v>
      </c>
      <c r="K13" s="7"/>
      <c r="L13" s="7"/>
      <c r="M13" s="7"/>
      <c r="N13" s="7"/>
      <c r="O13" s="7"/>
      <c r="P13" s="7"/>
      <c r="Q13" s="7"/>
      <c r="R13" s="7"/>
      <c r="S13" s="7"/>
    </row>
    <row r="14" spans="1:19" ht="21" customHeight="1">
      <c r="A14" s="69" t="s">
        <v>192</v>
      </c>
      <c r="B14" s="70" t="s">
        <v>70</v>
      </c>
      <c r="C14" s="70" t="s">
        <v>261</v>
      </c>
      <c r="D14" s="71" t="s">
        <v>261</v>
      </c>
      <c r="E14" s="71" t="s">
        <v>447</v>
      </c>
      <c r="F14" s="71" t="s">
        <v>309</v>
      </c>
      <c r="G14" s="72">
        <v>1</v>
      </c>
      <c r="H14" s="7">
        <v>345000</v>
      </c>
      <c r="I14" s="7">
        <v>345000</v>
      </c>
      <c r="J14" s="7">
        <v>345000</v>
      </c>
      <c r="K14" s="7"/>
      <c r="L14" s="7"/>
      <c r="M14" s="7"/>
      <c r="N14" s="7"/>
      <c r="O14" s="7"/>
      <c r="P14" s="7"/>
      <c r="Q14" s="7"/>
      <c r="R14" s="7"/>
      <c r="S14" s="7"/>
    </row>
    <row r="15" spans="1:19" ht="21" customHeight="1">
      <c r="A15" s="195" t="s">
        <v>165</v>
      </c>
      <c r="B15" s="196"/>
      <c r="C15" s="196"/>
      <c r="D15" s="197"/>
      <c r="E15" s="197"/>
      <c r="F15" s="197"/>
      <c r="G15" s="113"/>
      <c r="H15" s="7">
        <v>566200</v>
      </c>
      <c r="I15" s="7">
        <v>579200</v>
      </c>
      <c r="J15" s="7">
        <v>579200</v>
      </c>
      <c r="K15" s="7"/>
      <c r="L15" s="7"/>
      <c r="M15" s="7"/>
      <c r="N15" s="7"/>
      <c r="O15" s="7"/>
      <c r="P15" s="7"/>
      <c r="Q15" s="7"/>
      <c r="R15" s="7"/>
      <c r="S15" s="7"/>
    </row>
    <row r="16" spans="1:19" ht="21" customHeight="1">
      <c r="A16" s="204" t="s">
        <v>448</v>
      </c>
      <c r="B16" s="205"/>
      <c r="C16" s="205"/>
      <c r="D16" s="204"/>
      <c r="E16" s="204"/>
      <c r="F16" s="204"/>
      <c r="G16" s="206"/>
      <c r="H16" s="207"/>
      <c r="I16" s="207"/>
      <c r="J16" s="207"/>
      <c r="K16" s="207"/>
      <c r="L16" s="207"/>
      <c r="M16" s="207"/>
      <c r="N16" s="207"/>
      <c r="O16" s="207"/>
      <c r="P16" s="207"/>
      <c r="Q16" s="207"/>
      <c r="R16" s="207"/>
      <c r="S16" s="207"/>
    </row>
    <row r="37" spans="2:2" ht="14.25" customHeight="1">
      <c r="B37">
        <v>9070146.1600000001</v>
      </c>
    </row>
  </sheetData>
  <mergeCells count="19">
    <mergeCell ref="N6:S6"/>
    <mergeCell ref="A16:S16"/>
    <mergeCell ref="A3:S3"/>
    <mergeCell ref="A5:A7"/>
    <mergeCell ref="D5:D7"/>
    <mergeCell ref="E5:E7"/>
    <mergeCell ref="F5:F7"/>
    <mergeCell ref="G5:G7"/>
    <mergeCell ref="H5:H7"/>
    <mergeCell ref="I5:S5"/>
    <mergeCell ref="K6:K7"/>
    <mergeCell ref="L6:L7"/>
    <mergeCell ref="A4:H4"/>
    <mergeCell ref="M6:M7"/>
    <mergeCell ref="I6:I7"/>
    <mergeCell ref="A15:G15"/>
    <mergeCell ref="J6:J7"/>
    <mergeCell ref="C5:C7"/>
    <mergeCell ref="B5:B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37"/>
  <sheetViews>
    <sheetView showZeros="0" topLeftCell="F1" workbookViewId="0">
      <pane ySplit="1" topLeftCell="A2" activePane="bottomLeft" state="frozen"/>
      <selection activeCell="D44" sqref="D44"/>
      <selection pane="bottomLeft" activeCell="F16" sqref="F16"/>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3"/>
      <c r="B2" s="43"/>
      <c r="C2" s="43"/>
      <c r="D2" s="43"/>
      <c r="E2" s="43"/>
      <c r="F2" s="43"/>
      <c r="G2" s="43"/>
      <c r="H2" s="73"/>
      <c r="I2" s="73"/>
      <c r="J2" s="73"/>
      <c r="K2" s="73"/>
      <c r="L2" s="73"/>
      <c r="M2" s="73"/>
      <c r="N2" s="74"/>
      <c r="O2" s="73"/>
      <c r="P2" s="73"/>
      <c r="Q2" s="43"/>
      <c r="R2" s="73"/>
      <c r="S2" s="75"/>
      <c r="T2" s="75" t="s">
        <v>449</v>
      </c>
    </row>
    <row r="3" spans="1:20" ht="41.25" customHeight="1">
      <c r="A3" s="215" t="str">
        <f>"2025"&amp;"年部门政府购买服务预算表"</f>
        <v>2025年部门政府购买服务预算表</v>
      </c>
      <c r="B3" s="155"/>
      <c r="C3" s="155"/>
      <c r="D3" s="155"/>
      <c r="E3" s="155"/>
      <c r="F3" s="155"/>
      <c r="G3" s="155"/>
      <c r="H3" s="216"/>
      <c r="I3" s="216"/>
      <c r="J3" s="216"/>
      <c r="K3" s="216"/>
      <c r="L3" s="216"/>
      <c r="M3" s="216"/>
      <c r="N3" s="217"/>
      <c r="O3" s="216"/>
      <c r="P3" s="216"/>
      <c r="Q3" s="155"/>
      <c r="R3" s="216"/>
      <c r="S3" s="217"/>
      <c r="T3" s="155"/>
    </row>
    <row r="4" spans="1:20" ht="22.5" customHeight="1">
      <c r="A4" s="218" t="str">
        <f>"单位名称："&amp;"昆明市城市基本建设档案馆"</f>
        <v>单位名称：昆明市城市基本建设档案馆</v>
      </c>
      <c r="B4" s="211"/>
      <c r="C4" s="211"/>
      <c r="D4" s="211"/>
      <c r="E4" s="211"/>
      <c r="F4" s="211"/>
      <c r="G4" s="211"/>
      <c r="H4" s="219"/>
      <c r="I4" s="219"/>
      <c r="J4" s="76"/>
      <c r="K4" s="76"/>
      <c r="L4" s="76"/>
      <c r="M4" s="76"/>
      <c r="N4" s="74"/>
      <c r="O4" s="73"/>
      <c r="P4" s="73"/>
      <c r="Q4" s="43"/>
      <c r="R4" s="73"/>
      <c r="S4" s="77"/>
      <c r="T4" s="75" t="s">
        <v>1</v>
      </c>
    </row>
    <row r="5" spans="1:20" ht="24" customHeight="1">
      <c r="A5" s="177" t="s">
        <v>174</v>
      </c>
      <c r="B5" s="198" t="s">
        <v>175</v>
      </c>
      <c r="C5" s="198" t="s">
        <v>430</v>
      </c>
      <c r="D5" s="198" t="s">
        <v>450</v>
      </c>
      <c r="E5" s="198" t="s">
        <v>451</v>
      </c>
      <c r="F5" s="198" t="s">
        <v>452</v>
      </c>
      <c r="G5" s="198" t="s">
        <v>453</v>
      </c>
      <c r="H5" s="209" t="s">
        <v>454</v>
      </c>
      <c r="I5" s="209" t="s">
        <v>455</v>
      </c>
      <c r="J5" s="210" t="s">
        <v>182</v>
      </c>
      <c r="K5" s="210"/>
      <c r="L5" s="210"/>
      <c r="M5" s="210"/>
      <c r="N5" s="168"/>
      <c r="O5" s="210"/>
      <c r="P5" s="210"/>
      <c r="Q5" s="165"/>
      <c r="R5" s="210"/>
      <c r="S5" s="168"/>
      <c r="T5" s="166"/>
    </row>
    <row r="6" spans="1:20" ht="24" customHeight="1">
      <c r="A6" s="178"/>
      <c r="B6" s="199"/>
      <c r="C6" s="199"/>
      <c r="D6" s="199"/>
      <c r="E6" s="199"/>
      <c r="F6" s="199"/>
      <c r="G6" s="199"/>
      <c r="H6" s="193"/>
      <c r="I6" s="193"/>
      <c r="J6" s="193" t="s">
        <v>55</v>
      </c>
      <c r="K6" s="193" t="s">
        <v>58</v>
      </c>
      <c r="L6" s="193" t="s">
        <v>436</v>
      </c>
      <c r="M6" s="193" t="s">
        <v>437</v>
      </c>
      <c r="N6" s="213" t="s">
        <v>438</v>
      </c>
      <c r="O6" s="201" t="s">
        <v>439</v>
      </c>
      <c r="P6" s="201"/>
      <c r="Q6" s="202"/>
      <c r="R6" s="201"/>
      <c r="S6" s="203"/>
      <c r="T6" s="200"/>
    </row>
    <row r="7" spans="1:20" ht="54" customHeight="1">
      <c r="A7" s="179"/>
      <c r="B7" s="200"/>
      <c r="C7" s="200"/>
      <c r="D7" s="200"/>
      <c r="E7" s="200"/>
      <c r="F7" s="200"/>
      <c r="G7" s="200"/>
      <c r="H7" s="194"/>
      <c r="I7" s="194"/>
      <c r="J7" s="194"/>
      <c r="K7" s="194" t="s">
        <v>57</v>
      </c>
      <c r="L7" s="194"/>
      <c r="M7" s="194"/>
      <c r="N7" s="214"/>
      <c r="O7" s="65" t="s">
        <v>57</v>
      </c>
      <c r="P7" s="65" t="s">
        <v>64</v>
      </c>
      <c r="Q7" s="64" t="s">
        <v>65</v>
      </c>
      <c r="R7" s="65" t="s">
        <v>66</v>
      </c>
      <c r="S7" s="66" t="s">
        <v>67</v>
      </c>
      <c r="T7" s="64" t="s">
        <v>68</v>
      </c>
    </row>
    <row r="8" spans="1:20" ht="17.25" customHeight="1">
      <c r="A8" s="32">
        <v>1</v>
      </c>
      <c r="B8" s="64">
        <v>2</v>
      </c>
      <c r="C8" s="32">
        <v>3</v>
      </c>
      <c r="D8" s="32">
        <v>4</v>
      </c>
      <c r="E8" s="64">
        <v>5</v>
      </c>
      <c r="F8" s="32">
        <v>6</v>
      </c>
      <c r="G8" s="32">
        <v>7</v>
      </c>
      <c r="H8" s="64">
        <v>8</v>
      </c>
      <c r="I8" s="32">
        <v>9</v>
      </c>
      <c r="J8" s="32">
        <v>10</v>
      </c>
      <c r="K8" s="64">
        <v>11</v>
      </c>
      <c r="L8" s="32">
        <v>12</v>
      </c>
      <c r="M8" s="32">
        <v>13</v>
      </c>
      <c r="N8" s="64">
        <v>14</v>
      </c>
      <c r="O8" s="32">
        <v>15</v>
      </c>
      <c r="P8" s="32">
        <v>16</v>
      </c>
      <c r="Q8" s="64">
        <v>17</v>
      </c>
      <c r="R8" s="32">
        <v>18</v>
      </c>
      <c r="S8" s="32">
        <v>19</v>
      </c>
      <c r="T8" s="32">
        <v>20</v>
      </c>
    </row>
    <row r="9" spans="1:20" ht="21" customHeight="1">
      <c r="A9" s="69"/>
      <c r="B9" s="70"/>
      <c r="C9" s="70"/>
      <c r="D9" s="70"/>
      <c r="E9" s="70"/>
      <c r="F9" s="70"/>
      <c r="G9" s="70"/>
      <c r="H9" s="71"/>
      <c r="I9" s="71"/>
      <c r="J9" s="7"/>
      <c r="K9" s="7"/>
      <c r="L9" s="7"/>
      <c r="M9" s="7"/>
      <c r="N9" s="7"/>
      <c r="O9" s="7"/>
      <c r="P9" s="7"/>
      <c r="Q9" s="7"/>
      <c r="R9" s="7"/>
      <c r="S9" s="7"/>
      <c r="T9" s="7"/>
    </row>
    <row r="10" spans="1:20" ht="21" customHeight="1">
      <c r="A10" s="195" t="s">
        <v>165</v>
      </c>
      <c r="B10" s="196"/>
      <c r="C10" s="196"/>
      <c r="D10" s="196"/>
      <c r="E10" s="196"/>
      <c r="F10" s="196"/>
      <c r="G10" s="196"/>
      <c r="H10" s="197"/>
      <c r="I10" s="112"/>
      <c r="J10" s="7"/>
      <c r="K10" s="7"/>
      <c r="L10" s="7"/>
      <c r="M10" s="7"/>
      <c r="N10" s="7"/>
      <c r="O10" s="7"/>
      <c r="P10" s="7"/>
      <c r="Q10" s="7"/>
      <c r="R10" s="7"/>
      <c r="S10" s="7"/>
      <c r="T10" s="7"/>
    </row>
    <row r="11" spans="1:20" ht="14.25" customHeight="1">
      <c r="F11" s="89" t="s">
        <v>497</v>
      </c>
    </row>
    <row r="37" spans="2:2" ht="14.25" customHeight="1">
      <c r="B37">
        <v>9070146.1600000001</v>
      </c>
    </row>
  </sheetData>
  <mergeCells count="19">
    <mergeCell ref="A10:I10"/>
    <mergeCell ref="K6:K7"/>
    <mergeCell ref="B5:B7"/>
    <mergeCell ref="C5:C7"/>
    <mergeCell ref="F5:F7"/>
    <mergeCell ref="G5:G7"/>
    <mergeCell ref="D5:D7"/>
    <mergeCell ref="E5:E7"/>
    <mergeCell ref="A3:T3"/>
    <mergeCell ref="A5:A7"/>
    <mergeCell ref="H5:H7"/>
    <mergeCell ref="I5:I7"/>
    <mergeCell ref="J5:T5"/>
    <mergeCell ref="L6:L7"/>
    <mergeCell ref="M6:M7"/>
    <mergeCell ref="A4:I4"/>
    <mergeCell ref="N6:N7"/>
    <mergeCell ref="J6:J7"/>
    <mergeCell ref="O6:T6"/>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37"/>
  <sheetViews>
    <sheetView showZeros="0" workbookViewId="0">
      <pane ySplit="1" topLeftCell="A2" activePane="bottomLeft" state="frozen"/>
      <selection activeCell="D44" sqref="D44"/>
      <selection pane="bottomLeft" activeCell="A24" sqref="A24"/>
    </sheetView>
  </sheetViews>
  <sheetFormatPr defaultColWidth="9.125" defaultRowHeight="14.25" customHeight="1"/>
  <cols>
    <col min="1" max="1" width="37.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8"/>
      <c r="W2" s="44"/>
      <c r="X2" s="44" t="s">
        <v>456</v>
      </c>
    </row>
    <row r="3" spans="1:24" ht="41.25" customHeight="1">
      <c r="A3" s="208" t="str">
        <f>"2025"&amp;"年市对下转移支付预算表"</f>
        <v>2025年市对下转移支付预算表</v>
      </c>
      <c r="B3" s="156"/>
      <c r="C3" s="156"/>
      <c r="D3" s="156"/>
      <c r="E3" s="156"/>
      <c r="F3" s="156"/>
      <c r="G3" s="156"/>
      <c r="H3" s="156"/>
      <c r="I3" s="156"/>
      <c r="J3" s="156"/>
      <c r="K3" s="156"/>
      <c r="L3" s="156"/>
      <c r="M3" s="156"/>
      <c r="N3" s="156"/>
      <c r="O3" s="156"/>
      <c r="P3" s="156"/>
      <c r="Q3" s="156"/>
      <c r="R3" s="156"/>
      <c r="S3" s="156"/>
      <c r="T3" s="156"/>
      <c r="U3" s="156"/>
      <c r="V3" s="156"/>
      <c r="W3" s="155"/>
      <c r="X3" s="155"/>
    </row>
    <row r="4" spans="1:24" ht="18" customHeight="1">
      <c r="A4" s="218" t="str">
        <f>"单位名称："&amp;"昆明市城市基本建设档案馆"</f>
        <v>单位名称：昆明市城市基本建设档案馆</v>
      </c>
      <c r="B4" s="219"/>
      <c r="C4" s="219"/>
      <c r="D4" s="220"/>
      <c r="E4" s="221"/>
      <c r="F4" s="221"/>
      <c r="G4" s="221"/>
      <c r="H4" s="221"/>
      <c r="I4" s="221"/>
      <c r="W4" s="63"/>
      <c r="X4" s="63" t="s">
        <v>1</v>
      </c>
    </row>
    <row r="5" spans="1:24" ht="19.5" customHeight="1">
      <c r="A5" s="182" t="s">
        <v>457</v>
      </c>
      <c r="B5" s="170" t="s">
        <v>182</v>
      </c>
      <c r="C5" s="141"/>
      <c r="D5" s="141"/>
      <c r="E5" s="170" t="s">
        <v>458</v>
      </c>
      <c r="F5" s="141"/>
      <c r="G5" s="141"/>
      <c r="H5" s="141"/>
      <c r="I5" s="141"/>
      <c r="J5" s="141"/>
      <c r="K5" s="141"/>
      <c r="L5" s="141"/>
      <c r="M5" s="141"/>
      <c r="N5" s="141"/>
      <c r="O5" s="141"/>
      <c r="P5" s="141"/>
      <c r="Q5" s="141"/>
      <c r="R5" s="141"/>
      <c r="S5" s="141"/>
      <c r="T5" s="141"/>
      <c r="U5" s="141"/>
      <c r="V5" s="141"/>
      <c r="W5" s="165"/>
      <c r="X5" s="166"/>
    </row>
    <row r="6" spans="1:24" ht="40.5" customHeight="1">
      <c r="A6" s="144"/>
      <c r="B6" s="47" t="s">
        <v>55</v>
      </c>
      <c r="C6" s="53" t="s">
        <v>58</v>
      </c>
      <c r="D6" s="78" t="s">
        <v>436</v>
      </c>
      <c r="E6" s="40" t="s">
        <v>459</v>
      </c>
      <c r="F6" s="40" t="s">
        <v>460</v>
      </c>
      <c r="G6" s="40" t="s">
        <v>461</v>
      </c>
      <c r="H6" s="40" t="s">
        <v>462</v>
      </c>
      <c r="I6" s="40" t="s">
        <v>463</v>
      </c>
      <c r="J6" s="40" t="s">
        <v>464</v>
      </c>
      <c r="K6" s="40" t="s">
        <v>465</v>
      </c>
      <c r="L6" s="40" t="s">
        <v>466</v>
      </c>
      <c r="M6" s="40" t="s">
        <v>467</v>
      </c>
      <c r="N6" s="40" t="s">
        <v>468</v>
      </c>
      <c r="O6" s="40" t="s">
        <v>469</v>
      </c>
      <c r="P6" s="40" t="s">
        <v>470</v>
      </c>
      <c r="Q6" s="40" t="s">
        <v>471</v>
      </c>
      <c r="R6" s="40" t="s">
        <v>472</v>
      </c>
      <c r="S6" s="40" t="s">
        <v>473</v>
      </c>
      <c r="T6" s="40" t="s">
        <v>474</v>
      </c>
      <c r="U6" s="40" t="s">
        <v>475</v>
      </c>
      <c r="V6" s="40" t="s">
        <v>476</v>
      </c>
      <c r="W6" s="40" t="s">
        <v>477</v>
      </c>
      <c r="X6" s="79" t="s">
        <v>478</v>
      </c>
    </row>
    <row r="7" spans="1:24" ht="19.5" customHeight="1">
      <c r="A7" s="55">
        <v>1</v>
      </c>
      <c r="B7" s="55">
        <v>2</v>
      </c>
      <c r="C7" s="55">
        <v>3</v>
      </c>
      <c r="D7" s="37">
        <v>4</v>
      </c>
      <c r="E7" s="49">
        <v>5</v>
      </c>
      <c r="F7" s="55">
        <v>6</v>
      </c>
      <c r="G7" s="55">
        <v>7</v>
      </c>
      <c r="H7" s="37">
        <v>8</v>
      </c>
      <c r="I7" s="55">
        <v>9</v>
      </c>
      <c r="J7" s="55">
        <v>10</v>
      </c>
      <c r="K7" s="55">
        <v>11</v>
      </c>
      <c r="L7" s="37">
        <v>12</v>
      </c>
      <c r="M7" s="55">
        <v>13</v>
      </c>
      <c r="N7" s="55">
        <v>14</v>
      </c>
      <c r="O7" s="55">
        <v>15</v>
      </c>
      <c r="P7" s="37">
        <v>16</v>
      </c>
      <c r="Q7" s="55">
        <v>17</v>
      </c>
      <c r="R7" s="55">
        <v>18</v>
      </c>
      <c r="S7" s="55">
        <v>19</v>
      </c>
      <c r="T7" s="37">
        <v>20</v>
      </c>
      <c r="U7" s="37">
        <v>21</v>
      </c>
      <c r="V7" s="37">
        <v>22</v>
      </c>
      <c r="W7" s="49">
        <v>23</v>
      </c>
      <c r="X7" s="49">
        <v>24</v>
      </c>
    </row>
    <row r="8" spans="1:24" ht="19.5" customHeight="1">
      <c r="A8" s="25"/>
      <c r="B8" s="7"/>
      <c r="C8" s="7"/>
      <c r="D8" s="7"/>
      <c r="E8" s="7"/>
      <c r="F8" s="7"/>
      <c r="G8" s="7"/>
      <c r="H8" s="7"/>
      <c r="I8" s="7"/>
      <c r="J8" s="7"/>
      <c r="K8" s="7"/>
      <c r="L8" s="7"/>
      <c r="M8" s="7"/>
      <c r="N8" s="7"/>
      <c r="O8" s="7"/>
      <c r="P8" s="7"/>
      <c r="Q8" s="7"/>
      <c r="R8" s="7"/>
      <c r="S8" s="7"/>
      <c r="T8" s="7"/>
      <c r="U8" s="7"/>
      <c r="V8" s="7"/>
      <c r="W8" s="7"/>
      <c r="X8" s="7"/>
    </row>
    <row r="9" spans="1:24" ht="19.5" customHeight="1">
      <c r="A9" s="24"/>
      <c r="B9" s="7"/>
      <c r="C9" s="7"/>
      <c r="D9" s="7"/>
      <c r="E9" s="7"/>
      <c r="F9" s="7"/>
      <c r="G9" s="7"/>
      <c r="H9" s="7"/>
      <c r="I9" s="7"/>
      <c r="J9" s="7"/>
      <c r="K9" s="7"/>
      <c r="L9" s="7"/>
      <c r="M9" s="7"/>
      <c r="N9" s="7"/>
      <c r="O9" s="7"/>
      <c r="P9" s="7"/>
      <c r="Q9" s="7"/>
      <c r="R9" s="7"/>
      <c r="S9" s="7"/>
      <c r="T9" s="7"/>
      <c r="U9" s="7"/>
      <c r="V9" s="7"/>
      <c r="W9" s="7"/>
      <c r="X9" s="7"/>
    </row>
    <row r="10" spans="1:24" ht="14.25" customHeight="1">
      <c r="A10" s="89" t="s">
        <v>498</v>
      </c>
    </row>
    <row r="37" spans="2:2" ht="14.25" customHeight="1">
      <c r="B37">
        <v>9070146.1600000001</v>
      </c>
    </row>
  </sheetData>
  <mergeCells count="5">
    <mergeCell ref="A3:X3"/>
    <mergeCell ref="A5:A6"/>
    <mergeCell ref="B5:D5"/>
    <mergeCell ref="A4:I4"/>
    <mergeCell ref="E5:X5"/>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37"/>
  <sheetViews>
    <sheetView showZeros="0" workbookViewId="0">
      <pane ySplit="1" topLeftCell="A2" activePane="bottomLeft" state="frozen"/>
      <selection activeCell="D44" sqref="D44"/>
      <selection pane="bottomLeft" activeCell="B39" sqref="B39"/>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6.5" customHeight="1">
      <c r="J2" s="44" t="s">
        <v>479</v>
      </c>
    </row>
    <row r="3" spans="1:10" ht="41.25" customHeight="1">
      <c r="A3" s="222" t="str">
        <f>"2025"&amp;"年市对下转移支付绩效目标表"</f>
        <v>2025年市对下转移支付绩效目标表</v>
      </c>
      <c r="B3" s="156"/>
      <c r="C3" s="156"/>
      <c r="D3" s="156"/>
      <c r="E3" s="156"/>
      <c r="F3" s="155"/>
      <c r="G3" s="156"/>
      <c r="H3" s="155"/>
      <c r="I3" s="155"/>
      <c r="J3" s="156"/>
    </row>
    <row r="4" spans="1:10" ht="17.25" customHeight="1">
      <c r="A4" s="157" t="str">
        <f>"单位名称："&amp;"昆明市城市基本建设档案馆"</f>
        <v>单位名称：昆明市城市基本建设档案馆</v>
      </c>
      <c r="B4" s="97"/>
      <c r="C4" s="97"/>
      <c r="D4" s="97"/>
      <c r="E4" s="97"/>
      <c r="F4" s="97"/>
      <c r="G4" s="97"/>
      <c r="H4" s="97"/>
    </row>
    <row r="5" spans="1:10" ht="44.25" customHeight="1">
      <c r="A5" s="54" t="s">
        <v>457</v>
      </c>
      <c r="B5" s="54" t="s">
        <v>282</v>
      </c>
      <c r="C5" s="54" t="s">
        <v>283</v>
      </c>
      <c r="D5" s="54" t="s">
        <v>284</v>
      </c>
      <c r="E5" s="54" t="s">
        <v>285</v>
      </c>
      <c r="F5" s="56" t="s">
        <v>286</v>
      </c>
      <c r="G5" s="54" t="s">
        <v>287</v>
      </c>
      <c r="H5" s="56" t="s">
        <v>288</v>
      </c>
      <c r="I5" s="56" t="s">
        <v>289</v>
      </c>
      <c r="J5" s="54" t="s">
        <v>290</v>
      </c>
    </row>
    <row r="6" spans="1:10" ht="14.25" customHeight="1">
      <c r="A6" s="54">
        <v>1</v>
      </c>
      <c r="B6" s="54">
        <v>2</v>
      </c>
      <c r="C6" s="54">
        <v>3</v>
      </c>
      <c r="D6" s="54">
        <v>4</v>
      </c>
      <c r="E6" s="54">
        <v>5</v>
      </c>
      <c r="F6" s="56">
        <v>6</v>
      </c>
      <c r="G6" s="54">
        <v>7</v>
      </c>
      <c r="H6" s="56">
        <v>8</v>
      </c>
      <c r="I6" s="56">
        <v>9</v>
      </c>
      <c r="J6" s="54">
        <v>10</v>
      </c>
    </row>
    <row r="7" spans="1:10" ht="42" customHeight="1">
      <c r="A7" s="25"/>
      <c r="B7" s="24"/>
      <c r="C7" s="24"/>
      <c r="D7" s="24"/>
      <c r="E7" s="58"/>
      <c r="F7" s="14"/>
      <c r="G7" s="58"/>
      <c r="H7" s="14"/>
      <c r="I7" s="14"/>
      <c r="J7" s="58"/>
    </row>
    <row r="8" spans="1:10" ht="42" customHeight="1">
      <c r="A8" s="25"/>
      <c r="B8" s="16"/>
      <c r="C8" s="16"/>
      <c r="D8" s="16"/>
      <c r="E8" s="25"/>
      <c r="F8" s="16"/>
      <c r="G8" s="25"/>
      <c r="H8" s="16"/>
      <c r="I8" s="16"/>
      <c r="J8" s="25"/>
    </row>
    <row r="9" spans="1:10" ht="12" customHeight="1">
      <c r="A9" s="89" t="s">
        <v>499</v>
      </c>
    </row>
    <row r="37" spans="2:2" ht="12" customHeight="1">
      <c r="B37">
        <v>9070146.1600000001</v>
      </c>
    </row>
  </sheetData>
  <mergeCells count="2">
    <mergeCell ref="A3:J3"/>
    <mergeCell ref="A4:H4"/>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37"/>
  <sheetViews>
    <sheetView showZeros="0" topLeftCell="F1" workbookViewId="0">
      <pane ySplit="1" topLeftCell="A2" activePane="bottomLeft" state="frozen"/>
      <selection activeCell="D44" sqref="D44"/>
      <selection pane="bottomLeft" activeCell="F18" sqref="F18"/>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spans="1:9" ht="14.25" customHeight="1">
      <c r="A1" s="1"/>
      <c r="B1" s="1"/>
      <c r="C1" s="1"/>
      <c r="D1" s="1"/>
      <c r="E1" s="1"/>
      <c r="F1" s="1"/>
      <c r="G1" s="1"/>
      <c r="H1" s="1"/>
      <c r="I1" s="1"/>
    </row>
    <row r="2" spans="1:9" ht="14.25" customHeight="1">
      <c r="A2" s="227" t="s">
        <v>480</v>
      </c>
      <c r="B2" s="228"/>
      <c r="C2" s="228"/>
      <c r="D2" s="229"/>
      <c r="E2" s="229"/>
      <c r="F2" s="229"/>
      <c r="G2" s="228"/>
      <c r="H2" s="228"/>
      <c r="I2" s="229"/>
    </row>
    <row r="3" spans="1:9" ht="41.25" customHeight="1">
      <c r="A3" s="119" t="str">
        <f>"2025"&amp;"年新增资产配置预算表"</f>
        <v>2025年新增资产配置预算表</v>
      </c>
      <c r="B3" s="147"/>
      <c r="C3" s="147"/>
      <c r="D3" s="146"/>
      <c r="E3" s="146"/>
      <c r="F3" s="146"/>
      <c r="G3" s="147"/>
      <c r="H3" s="147"/>
      <c r="I3" s="146"/>
    </row>
    <row r="4" spans="1:9" ht="14.25" customHeight="1">
      <c r="A4" s="98" t="str">
        <f>"单位名称："&amp;"昆明市城市基本建设档案馆"</f>
        <v>单位名称：昆明市城市基本建设档案馆</v>
      </c>
      <c r="B4" s="230"/>
      <c r="C4" s="230"/>
      <c r="D4" s="2"/>
      <c r="F4" s="38"/>
      <c r="G4" s="23"/>
      <c r="H4" s="23"/>
      <c r="I4" s="3" t="s">
        <v>1</v>
      </c>
    </row>
    <row r="5" spans="1:9" ht="28.5" customHeight="1">
      <c r="A5" s="150" t="s">
        <v>174</v>
      </c>
      <c r="B5" s="153" t="s">
        <v>175</v>
      </c>
      <c r="C5" s="102" t="s">
        <v>481</v>
      </c>
      <c r="D5" s="150" t="s">
        <v>482</v>
      </c>
      <c r="E5" s="150" t="s">
        <v>483</v>
      </c>
      <c r="F5" s="150" t="s">
        <v>484</v>
      </c>
      <c r="G5" s="153" t="s">
        <v>485</v>
      </c>
      <c r="H5" s="231"/>
      <c r="I5" s="150"/>
    </row>
    <row r="6" spans="1:9" ht="21" customHeight="1">
      <c r="A6" s="102"/>
      <c r="B6" s="154"/>
      <c r="C6" s="154"/>
      <c r="D6" s="152"/>
      <c r="E6" s="154"/>
      <c r="F6" s="154"/>
      <c r="G6" s="40" t="s">
        <v>434</v>
      </c>
      <c r="H6" s="40" t="s">
        <v>486</v>
      </c>
      <c r="I6" s="40" t="s">
        <v>487</v>
      </c>
    </row>
    <row r="7" spans="1:9" ht="17.25" customHeight="1">
      <c r="A7" s="18" t="s">
        <v>82</v>
      </c>
      <c r="B7" s="80"/>
      <c r="C7" s="81" t="s">
        <v>83</v>
      </c>
      <c r="D7" s="18" t="s">
        <v>84</v>
      </c>
      <c r="E7" s="82" t="s">
        <v>85</v>
      </c>
      <c r="F7" s="18" t="s">
        <v>86</v>
      </c>
      <c r="G7" s="81" t="s">
        <v>87</v>
      </c>
      <c r="H7" s="19" t="s">
        <v>88</v>
      </c>
      <c r="I7" s="82" t="s">
        <v>89</v>
      </c>
    </row>
    <row r="8" spans="1:9" ht="19.5" customHeight="1">
      <c r="A8" s="20"/>
      <c r="B8" s="9"/>
      <c r="C8" s="9"/>
      <c r="D8" s="25"/>
      <c r="E8" s="16"/>
      <c r="F8" s="19"/>
      <c r="G8" s="83"/>
      <c r="H8" s="84"/>
      <c r="I8" s="84"/>
    </row>
    <row r="9" spans="1:9" ht="19.5" customHeight="1">
      <c r="A9" s="223" t="s">
        <v>55</v>
      </c>
      <c r="B9" s="224"/>
      <c r="C9" s="224"/>
      <c r="D9" s="225"/>
      <c r="E9" s="226"/>
      <c r="F9" s="226"/>
      <c r="G9" s="83"/>
      <c r="H9" s="84"/>
      <c r="I9" s="84"/>
    </row>
    <row r="10" spans="1:9" ht="14.25" customHeight="1">
      <c r="F10" s="89" t="s">
        <v>500</v>
      </c>
    </row>
    <row r="37" spans="2:2" ht="14.25" customHeight="1">
      <c r="B37">
        <v>9070146.1600000001</v>
      </c>
    </row>
  </sheetData>
  <mergeCells count="11">
    <mergeCell ref="A9:F9"/>
    <mergeCell ref="B5:B6"/>
    <mergeCell ref="A2:I2"/>
    <mergeCell ref="A3:I3"/>
    <mergeCell ref="A4:C4"/>
    <mergeCell ref="G5:I5"/>
    <mergeCell ref="F5:F6"/>
    <mergeCell ref="E5:E6"/>
    <mergeCell ref="D5:D6"/>
    <mergeCell ref="C5:C6"/>
    <mergeCell ref="A5:A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37"/>
  <sheetViews>
    <sheetView showZeros="0" workbookViewId="0">
      <pane ySplit="1" topLeftCell="A2" activePane="bottomLeft" state="frozen"/>
      <selection activeCell="D44" sqref="D44"/>
      <selection pane="bottomLeft" activeCell="C17" sqref="C17"/>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spans="1:11" ht="14.25" customHeight="1">
      <c r="A1" s="1"/>
      <c r="B1" s="1"/>
      <c r="C1" s="1"/>
      <c r="D1" s="1"/>
      <c r="E1" s="1"/>
      <c r="F1" s="1"/>
      <c r="G1" s="1"/>
      <c r="H1" s="1"/>
      <c r="I1" s="1"/>
      <c r="J1" s="1"/>
      <c r="K1" s="1"/>
    </row>
    <row r="2" spans="1:11" ht="14.25" customHeight="1">
      <c r="D2" s="51"/>
      <c r="E2" s="51"/>
      <c r="F2" s="51"/>
      <c r="G2" s="51"/>
      <c r="K2" s="44" t="s">
        <v>488</v>
      </c>
    </row>
    <row r="3" spans="1:11" ht="41.25" customHeight="1">
      <c r="A3" s="232" t="str">
        <f>"2025"&amp;"年上级转移支付补助项目支出预算表"</f>
        <v>2025年上级转移支付补助项目支出预算表</v>
      </c>
      <c r="B3" s="156"/>
      <c r="C3" s="156"/>
      <c r="D3" s="156"/>
      <c r="E3" s="156"/>
      <c r="F3" s="156"/>
      <c r="G3" s="156"/>
      <c r="H3" s="156"/>
      <c r="I3" s="156"/>
      <c r="J3" s="156"/>
      <c r="K3" s="156"/>
    </row>
    <row r="4" spans="1:11" ht="13.5" customHeight="1">
      <c r="A4" s="157" t="str">
        <f>"单位名称："&amp;"昆明市城市基本建设档案馆"</f>
        <v>单位名称：昆明市城市基本建设档案馆</v>
      </c>
      <c r="B4" s="158"/>
      <c r="C4" s="158"/>
      <c r="D4" s="158"/>
      <c r="E4" s="158"/>
      <c r="F4" s="158"/>
      <c r="G4" s="158"/>
      <c r="H4" s="46"/>
      <c r="I4" s="46"/>
      <c r="J4" s="46"/>
      <c r="K4" s="63" t="s">
        <v>1</v>
      </c>
    </row>
    <row r="5" spans="1:11" ht="21.75" customHeight="1">
      <c r="A5" s="160" t="s">
        <v>251</v>
      </c>
      <c r="B5" s="160" t="s">
        <v>177</v>
      </c>
      <c r="C5" s="160" t="s">
        <v>252</v>
      </c>
      <c r="D5" s="177" t="s">
        <v>178</v>
      </c>
      <c r="E5" s="177" t="s">
        <v>179</v>
      </c>
      <c r="F5" s="177" t="s">
        <v>253</v>
      </c>
      <c r="G5" s="177" t="s">
        <v>254</v>
      </c>
      <c r="H5" s="182" t="s">
        <v>55</v>
      </c>
      <c r="I5" s="170" t="s">
        <v>489</v>
      </c>
      <c r="J5" s="141"/>
      <c r="K5" s="142"/>
    </row>
    <row r="6" spans="1:11" ht="21.75" customHeight="1">
      <c r="A6" s="161"/>
      <c r="B6" s="161"/>
      <c r="C6" s="161"/>
      <c r="D6" s="178"/>
      <c r="E6" s="178"/>
      <c r="F6" s="178"/>
      <c r="G6" s="178"/>
      <c r="H6" s="162"/>
      <c r="I6" s="177" t="s">
        <v>58</v>
      </c>
      <c r="J6" s="177" t="s">
        <v>59</v>
      </c>
      <c r="K6" s="177" t="s">
        <v>60</v>
      </c>
    </row>
    <row r="7" spans="1:11" ht="40.5" customHeight="1">
      <c r="A7" s="167"/>
      <c r="B7" s="167"/>
      <c r="C7" s="167"/>
      <c r="D7" s="179"/>
      <c r="E7" s="179"/>
      <c r="F7" s="179"/>
      <c r="G7" s="179"/>
      <c r="H7" s="144"/>
      <c r="I7" s="179" t="s">
        <v>57</v>
      </c>
      <c r="J7" s="179"/>
      <c r="K7" s="179"/>
    </row>
    <row r="8" spans="1:11" ht="15" customHeight="1">
      <c r="A8" s="55">
        <v>1</v>
      </c>
      <c r="B8" s="55">
        <v>2</v>
      </c>
      <c r="C8" s="55">
        <v>3</v>
      </c>
      <c r="D8" s="55">
        <v>4</v>
      </c>
      <c r="E8" s="55">
        <v>5</v>
      </c>
      <c r="F8" s="55">
        <v>6</v>
      </c>
      <c r="G8" s="55">
        <v>7</v>
      </c>
      <c r="H8" s="55">
        <v>8</v>
      </c>
      <c r="I8" s="55">
        <v>9</v>
      </c>
      <c r="J8" s="49">
        <v>10</v>
      </c>
      <c r="K8" s="49">
        <v>11</v>
      </c>
    </row>
    <row r="9" spans="1:11" ht="18.75" customHeight="1">
      <c r="A9" s="25"/>
      <c r="B9" s="16"/>
      <c r="C9" s="25"/>
      <c r="D9" s="25"/>
      <c r="E9" s="25"/>
      <c r="F9" s="25"/>
      <c r="G9" s="25"/>
      <c r="H9" s="85"/>
      <c r="I9" s="86"/>
      <c r="J9" s="86"/>
      <c r="K9" s="85"/>
    </row>
    <row r="10" spans="1:11" ht="18.75" customHeight="1">
      <c r="A10" s="9"/>
      <c r="B10" s="16"/>
      <c r="C10" s="16"/>
      <c r="D10" s="16"/>
      <c r="E10" s="16"/>
      <c r="F10" s="16"/>
      <c r="G10" s="16"/>
      <c r="H10" s="87"/>
      <c r="I10" s="87"/>
      <c r="J10" s="87"/>
      <c r="K10" s="85"/>
    </row>
    <row r="11" spans="1:11" ht="18.75" customHeight="1">
      <c r="A11" s="173" t="s">
        <v>165</v>
      </c>
      <c r="B11" s="174"/>
      <c r="C11" s="174"/>
      <c r="D11" s="174"/>
      <c r="E11" s="174"/>
      <c r="F11" s="174"/>
      <c r="G11" s="122"/>
      <c r="H11" s="87"/>
      <c r="I11" s="87"/>
      <c r="J11" s="87"/>
      <c r="K11" s="85"/>
    </row>
    <row r="12" spans="1:11" ht="27.75" customHeight="1">
      <c r="A12" s="92" t="s">
        <v>501</v>
      </c>
    </row>
    <row r="37" spans="2:2" ht="14.25" customHeight="1">
      <c r="B37">
        <v>9070146.1600000001</v>
      </c>
    </row>
  </sheetData>
  <mergeCells count="15">
    <mergeCell ref="A11:G11"/>
    <mergeCell ref="I6:I7"/>
    <mergeCell ref="A3:K3"/>
    <mergeCell ref="E5:E7"/>
    <mergeCell ref="A5:A7"/>
    <mergeCell ref="B5:B7"/>
    <mergeCell ref="A4:G4"/>
    <mergeCell ref="K6:K7"/>
    <mergeCell ref="I5:K5"/>
    <mergeCell ref="C5:C7"/>
    <mergeCell ref="F5:F7"/>
    <mergeCell ref="G5:G7"/>
    <mergeCell ref="H5:H7"/>
    <mergeCell ref="J6:J7"/>
    <mergeCell ref="D5:D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9"/>
  <sheetViews>
    <sheetView showZeros="0" workbookViewId="0">
      <pane ySplit="1" topLeftCell="A2" activePane="bottomLeft" state="frozen"/>
      <selection activeCell="D44" sqref="D44"/>
      <selection pane="bottomLeft" activeCell="D42" sqref="D42"/>
    </sheetView>
  </sheetViews>
  <sheetFormatPr defaultColWidth="9.125" defaultRowHeight="14.25" customHeight="1"/>
  <cols>
    <col min="1" max="1" width="35.25" customWidth="1"/>
    <col min="2" max="4" width="28" customWidth="1"/>
    <col min="5" max="7" width="23.875" customWidth="1"/>
  </cols>
  <sheetData>
    <row r="1" spans="1:7" ht="14.25" customHeight="1">
      <c r="A1" s="1"/>
      <c r="B1" s="1"/>
      <c r="C1" s="1"/>
      <c r="D1" s="1"/>
      <c r="E1" s="1"/>
      <c r="F1" s="1"/>
      <c r="G1" s="1"/>
    </row>
    <row r="2" spans="1:7" ht="13.5" customHeight="1">
      <c r="D2" s="51"/>
      <c r="G2" s="44" t="s">
        <v>490</v>
      </c>
    </row>
    <row r="3" spans="1:7" ht="41.25" customHeight="1">
      <c r="A3" s="156" t="str">
        <f>"2025"&amp;"年部门项目中期规划预算表"</f>
        <v>2025年部门项目中期规划预算表</v>
      </c>
      <c r="B3" s="156"/>
      <c r="C3" s="156"/>
      <c r="D3" s="156"/>
      <c r="E3" s="156"/>
      <c r="F3" s="156"/>
      <c r="G3" s="156"/>
    </row>
    <row r="4" spans="1:7" ht="13.5" customHeight="1">
      <c r="A4" s="157" t="str">
        <f>"单位名称："&amp;"昆明市城市基本建设档案馆"</f>
        <v>单位名称：昆明市城市基本建设档案馆</v>
      </c>
      <c r="B4" s="158"/>
      <c r="C4" s="158"/>
      <c r="D4" s="158"/>
      <c r="E4" s="46"/>
      <c r="F4" s="46"/>
      <c r="G4" s="63" t="s">
        <v>1</v>
      </c>
    </row>
    <row r="5" spans="1:7" ht="21.75" customHeight="1">
      <c r="A5" s="160" t="s">
        <v>252</v>
      </c>
      <c r="B5" s="160" t="s">
        <v>251</v>
      </c>
      <c r="C5" s="160" t="s">
        <v>177</v>
      </c>
      <c r="D5" s="177" t="s">
        <v>491</v>
      </c>
      <c r="E5" s="170" t="s">
        <v>58</v>
      </c>
      <c r="F5" s="141"/>
      <c r="G5" s="142"/>
    </row>
    <row r="6" spans="1:7" ht="21.75" customHeight="1">
      <c r="A6" s="161"/>
      <c r="B6" s="161"/>
      <c r="C6" s="161"/>
      <c r="D6" s="178"/>
      <c r="E6" s="233" t="str">
        <f>"2025"&amp;"年"</f>
        <v>2025年</v>
      </c>
      <c r="F6" s="177" t="str">
        <f>("2025"+1)&amp;"年"</f>
        <v>2026年</v>
      </c>
      <c r="G6" s="177" t="str">
        <f>("2025"+2)&amp;"年"</f>
        <v>2027年</v>
      </c>
    </row>
    <row r="7" spans="1:7" ht="40.5" customHeight="1">
      <c r="A7" s="167"/>
      <c r="B7" s="167"/>
      <c r="C7" s="167"/>
      <c r="D7" s="179"/>
      <c r="E7" s="144"/>
      <c r="F7" s="179" t="s">
        <v>57</v>
      </c>
      <c r="G7" s="179"/>
    </row>
    <row r="8" spans="1:7" ht="15" customHeight="1">
      <c r="A8" s="55">
        <v>1</v>
      </c>
      <c r="B8" s="55">
        <v>2</v>
      </c>
      <c r="C8" s="55">
        <v>3</v>
      </c>
      <c r="D8" s="55">
        <v>4</v>
      </c>
      <c r="E8" s="55">
        <v>5</v>
      </c>
      <c r="F8" s="55">
        <v>6</v>
      </c>
      <c r="G8" s="55">
        <v>7</v>
      </c>
    </row>
    <row r="9" spans="1:7" ht="17.25" customHeight="1">
      <c r="A9" s="16" t="s">
        <v>70</v>
      </c>
      <c r="B9" s="88"/>
      <c r="C9" s="88"/>
      <c r="D9" s="16"/>
      <c r="E9" s="87">
        <v>1707800</v>
      </c>
      <c r="F9" s="87">
        <v>3313644.8</v>
      </c>
      <c r="G9" s="87">
        <v>3613644.7999999998</v>
      </c>
    </row>
    <row r="10" spans="1:7" ht="18.75" customHeight="1">
      <c r="A10" s="16"/>
      <c r="B10" s="16" t="s">
        <v>492</v>
      </c>
      <c r="C10" s="16" t="s">
        <v>259</v>
      </c>
      <c r="D10" s="16" t="s">
        <v>493</v>
      </c>
      <c r="E10" s="87">
        <v>190000</v>
      </c>
      <c r="F10" s="87">
        <v>635187.19999999995</v>
      </c>
      <c r="G10" s="87">
        <v>635187.19999999995</v>
      </c>
    </row>
    <row r="11" spans="1:7" ht="18.75" customHeight="1">
      <c r="A11" s="50"/>
      <c r="B11" s="16" t="s">
        <v>492</v>
      </c>
      <c r="C11" s="16" t="s">
        <v>261</v>
      </c>
      <c r="D11" s="16" t="s">
        <v>493</v>
      </c>
      <c r="E11" s="87">
        <v>345000</v>
      </c>
      <c r="F11" s="87">
        <v>578457.59999999998</v>
      </c>
      <c r="G11" s="87">
        <v>578457.59999999998</v>
      </c>
    </row>
    <row r="12" spans="1:7" ht="18.75" customHeight="1">
      <c r="A12" s="50"/>
      <c r="B12" s="16" t="s">
        <v>492</v>
      </c>
      <c r="C12" s="16" t="s">
        <v>263</v>
      </c>
      <c r="D12" s="16" t="s">
        <v>493</v>
      </c>
      <c r="E12" s="87">
        <v>350000</v>
      </c>
      <c r="F12" s="87">
        <v>2100000</v>
      </c>
      <c r="G12" s="87">
        <v>2400000</v>
      </c>
    </row>
    <row r="13" spans="1:7" ht="18.75" customHeight="1">
      <c r="A13" s="50"/>
      <c r="B13" s="16" t="s">
        <v>494</v>
      </c>
      <c r="C13" s="16" t="s">
        <v>268</v>
      </c>
      <c r="D13" s="16" t="s">
        <v>493</v>
      </c>
      <c r="E13" s="87">
        <v>53800</v>
      </c>
      <c r="F13" s="87">
        <v>253423.39</v>
      </c>
      <c r="G13" s="90" t="s">
        <v>502</v>
      </c>
    </row>
    <row r="14" spans="1:7" ht="18.75" customHeight="1">
      <c r="A14" s="50"/>
      <c r="B14" s="16" t="s">
        <v>494</v>
      </c>
      <c r="C14" s="16" t="s">
        <v>270</v>
      </c>
      <c r="D14" s="16" t="s">
        <v>493</v>
      </c>
      <c r="E14" s="87">
        <v>80000</v>
      </c>
      <c r="F14" s="91" t="s">
        <v>502</v>
      </c>
      <c r="G14" s="90" t="s">
        <v>502</v>
      </c>
    </row>
    <row r="15" spans="1:7" ht="18.75" customHeight="1">
      <c r="A15" s="50"/>
      <c r="B15" s="16" t="s">
        <v>494</v>
      </c>
      <c r="C15" s="16" t="s">
        <v>272</v>
      </c>
      <c r="D15" s="16" t="s">
        <v>493</v>
      </c>
      <c r="E15" s="87">
        <v>296000</v>
      </c>
      <c r="F15" s="91" t="s">
        <v>502</v>
      </c>
      <c r="G15" s="90" t="s">
        <v>502</v>
      </c>
    </row>
    <row r="16" spans="1:7" ht="18.75" customHeight="1">
      <c r="A16" s="50"/>
      <c r="B16" s="16" t="s">
        <v>494</v>
      </c>
      <c r="C16" s="16" t="s">
        <v>276</v>
      </c>
      <c r="D16" s="16" t="s">
        <v>493</v>
      </c>
      <c r="E16" s="87">
        <v>48000</v>
      </c>
      <c r="F16" s="91" t="s">
        <v>502</v>
      </c>
      <c r="G16" s="90" t="s">
        <v>502</v>
      </c>
    </row>
    <row r="17" spans="1:7" ht="18.75" customHeight="1">
      <c r="A17" s="50"/>
      <c r="B17" s="16" t="s">
        <v>494</v>
      </c>
      <c r="C17" s="16" t="s">
        <v>278</v>
      </c>
      <c r="D17" s="16" t="s">
        <v>493</v>
      </c>
      <c r="E17" s="87">
        <v>70000</v>
      </c>
      <c r="F17" s="87">
        <v>159883.23000000001</v>
      </c>
      <c r="G17" s="90" t="s">
        <v>502</v>
      </c>
    </row>
    <row r="18" spans="1:7" ht="18.75" customHeight="1">
      <c r="A18" s="50"/>
      <c r="B18" s="16" t="s">
        <v>494</v>
      </c>
      <c r="C18" s="16" t="s">
        <v>280</v>
      </c>
      <c r="D18" s="16" t="s">
        <v>493</v>
      </c>
      <c r="E18" s="87">
        <v>275000</v>
      </c>
      <c r="F18" s="87">
        <v>275000</v>
      </c>
      <c r="G18" s="87">
        <v>275000</v>
      </c>
    </row>
    <row r="19" spans="1:7" ht="18.75" customHeight="1">
      <c r="A19" s="234" t="s">
        <v>55</v>
      </c>
      <c r="B19" s="235" t="s">
        <v>495</v>
      </c>
      <c r="C19" s="235"/>
      <c r="D19" s="236"/>
      <c r="E19" s="87">
        <v>1707800</v>
      </c>
      <c r="F19" s="87">
        <v>3313644.8</v>
      </c>
      <c r="G19" s="87">
        <v>3613644.7999999998</v>
      </c>
    </row>
  </sheetData>
  <mergeCells count="11">
    <mergeCell ref="A19:D19"/>
    <mergeCell ref="B5:B7"/>
    <mergeCell ref="C5:C7"/>
    <mergeCell ref="A5:A7"/>
    <mergeCell ref="G6:G7"/>
    <mergeCell ref="D5:D7"/>
    <mergeCell ref="A3:G3"/>
    <mergeCell ref="A4:D4"/>
    <mergeCell ref="F6:F7"/>
    <mergeCell ref="E6:E7"/>
    <mergeCell ref="E5:G5"/>
  </mergeCells>
  <phoneticPr fontId="16" type="noConversion"/>
  <printOptions horizontalCentered="1"/>
  <pageMargins left="0.37" right="0.37" top="0.56000000000000005" bottom="0.56000000000000005" header="0.48" footer="0.48"/>
  <pageSetup paperSize="9" scale="56" orientation="landscape" r:id="rId1"/>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0"/>
  <sheetViews>
    <sheetView showGridLines="0" showZeros="0" workbookViewId="0">
      <pane ySplit="1" topLeftCell="A2" activePane="bottomLeft" state="frozen"/>
      <selection activeCell="D44" sqref="D44"/>
      <selection pane="bottomLeft" activeCell="D32" sqref="D32"/>
    </sheetView>
  </sheetViews>
  <sheetFormatPr defaultColWidth="8.625" defaultRowHeight="12.75" customHeight="1"/>
  <cols>
    <col min="1" max="1" width="15.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18" t="s">
        <v>52</v>
      </c>
      <c r="B2" s="97"/>
      <c r="C2" s="97"/>
      <c r="D2" s="97"/>
      <c r="E2" s="97"/>
      <c r="F2" s="97"/>
      <c r="G2" s="97"/>
      <c r="H2" s="97"/>
      <c r="I2" s="97"/>
      <c r="J2" s="97"/>
      <c r="K2" s="97"/>
      <c r="L2" s="97"/>
      <c r="M2" s="97"/>
      <c r="N2" s="97"/>
      <c r="O2" s="97"/>
      <c r="P2" s="97"/>
      <c r="Q2" s="97"/>
      <c r="R2" s="97"/>
      <c r="S2" s="97"/>
    </row>
    <row r="3" spans="1:19" ht="41.25" customHeight="1">
      <c r="A3" s="119" t="str">
        <f>"2025"&amp;"年部门收入预算表"</f>
        <v>2025年部门收入预算表</v>
      </c>
      <c r="B3" s="97"/>
      <c r="C3" s="97"/>
      <c r="D3" s="97"/>
      <c r="E3" s="97"/>
      <c r="F3" s="97"/>
      <c r="G3" s="97"/>
      <c r="H3" s="97"/>
      <c r="I3" s="97"/>
      <c r="J3" s="97"/>
      <c r="K3" s="97"/>
      <c r="L3" s="97"/>
      <c r="M3" s="97"/>
      <c r="N3" s="97"/>
      <c r="O3" s="97"/>
      <c r="P3" s="97"/>
      <c r="Q3" s="97"/>
      <c r="R3" s="97"/>
      <c r="S3" s="97"/>
    </row>
    <row r="4" spans="1:19" ht="17.25" customHeight="1">
      <c r="A4" s="98" t="str">
        <f>"单位名称："&amp;"昆明市城市基本建设档案馆"</f>
        <v>单位名称：昆明市城市基本建设档案馆</v>
      </c>
      <c r="B4" s="97"/>
      <c r="S4" s="2" t="s">
        <v>1</v>
      </c>
    </row>
    <row r="5" spans="1:19" ht="21.75" customHeight="1">
      <c r="A5" s="107" t="s">
        <v>53</v>
      </c>
      <c r="B5" s="110" t="s">
        <v>54</v>
      </c>
      <c r="C5" s="110" t="s">
        <v>55</v>
      </c>
      <c r="D5" s="104" t="s">
        <v>56</v>
      </c>
      <c r="E5" s="104"/>
      <c r="F5" s="104"/>
      <c r="G5" s="104"/>
      <c r="H5" s="104"/>
      <c r="I5" s="105"/>
      <c r="J5" s="104"/>
      <c r="K5" s="104"/>
      <c r="L5" s="104"/>
      <c r="M5" s="104"/>
      <c r="N5" s="106"/>
      <c r="O5" s="104" t="s">
        <v>45</v>
      </c>
      <c r="P5" s="104"/>
      <c r="Q5" s="104"/>
      <c r="R5" s="104"/>
      <c r="S5" s="106"/>
    </row>
    <row r="6" spans="1:19" ht="27" customHeight="1">
      <c r="A6" s="108"/>
      <c r="B6" s="111"/>
      <c r="C6" s="111"/>
      <c r="D6" s="111" t="s">
        <v>57</v>
      </c>
      <c r="E6" s="111" t="s">
        <v>58</v>
      </c>
      <c r="F6" s="111" t="s">
        <v>59</v>
      </c>
      <c r="G6" s="111" t="s">
        <v>60</v>
      </c>
      <c r="H6" s="111" t="s">
        <v>61</v>
      </c>
      <c r="I6" s="114" t="s">
        <v>62</v>
      </c>
      <c r="J6" s="115"/>
      <c r="K6" s="115"/>
      <c r="L6" s="115"/>
      <c r="M6" s="115"/>
      <c r="N6" s="116"/>
      <c r="O6" s="111" t="s">
        <v>57</v>
      </c>
      <c r="P6" s="111" t="s">
        <v>58</v>
      </c>
      <c r="Q6" s="111" t="s">
        <v>59</v>
      </c>
      <c r="R6" s="111" t="s">
        <v>60</v>
      </c>
      <c r="S6" s="111" t="s">
        <v>63</v>
      </c>
    </row>
    <row r="7" spans="1:19" ht="30" customHeight="1">
      <c r="A7" s="109"/>
      <c r="B7" s="112"/>
      <c r="C7" s="113"/>
      <c r="D7" s="113"/>
      <c r="E7" s="113"/>
      <c r="F7" s="113"/>
      <c r="G7" s="113"/>
      <c r="H7" s="113"/>
      <c r="I7" s="14" t="s">
        <v>57</v>
      </c>
      <c r="J7" s="13" t="s">
        <v>64</v>
      </c>
      <c r="K7" s="13" t="s">
        <v>65</v>
      </c>
      <c r="L7" s="13" t="s">
        <v>66</v>
      </c>
      <c r="M7" s="13" t="s">
        <v>67</v>
      </c>
      <c r="N7" s="13" t="s">
        <v>68</v>
      </c>
      <c r="O7" s="117"/>
      <c r="P7" s="117"/>
      <c r="Q7" s="117"/>
      <c r="R7" s="117"/>
      <c r="S7" s="113"/>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9070146.1600000001</v>
      </c>
      <c r="D9" s="7">
        <v>9070146.1600000001</v>
      </c>
      <c r="E9" s="7">
        <v>9070146.1600000001</v>
      </c>
      <c r="F9" s="7"/>
      <c r="G9" s="7"/>
      <c r="H9" s="7"/>
      <c r="I9" s="7"/>
      <c r="J9" s="7"/>
      <c r="K9" s="7"/>
      <c r="L9" s="7"/>
      <c r="M9" s="7"/>
      <c r="N9" s="7"/>
      <c r="O9" s="7"/>
      <c r="P9" s="7"/>
      <c r="Q9" s="7"/>
      <c r="R9" s="7"/>
      <c r="S9" s="7"/>
    </row>
    <row r="10" spans="1:19" ht="18" customHeight="1">
      <c r="A10" s="102" t="s">
        <v>55</v>
      </c>
      <c r="B10" s="103"/>
      <c r="C10" s="7">
        <v>9070146.1600000001</v>
      </c>
      <c r="D10" s="7">
        <v>9070146.1600000001</v>
      </c>
      <c r="E10" s="7">
        <v>9070146.1600000001</v>
      </c>
      <c r="F10" s="7"/>
      <c r="G10" s="7"/>
      <c r="H10" s="7"/>
      <c r="I10" s="7"/>
      <c r="J10" s="7"/>
      <c r="K10" s="7"/>
      <c r="L10" s="7"/>
      <c r="M10" s="7"/>
      <c r="N10" s="7"/>
      <c r="O10" s="7"/>
      <c r="P10" s="7"/>
      <c r="Q10" s="7"/>
      <c r="R10" s="7"/>
      <c r="S10" s="7"/>
    </row>
  </sheetData>
  <mergeCells count="20">
    <mergeCell ref="R6:R7"/>
    <mergeCell ref="A2:S2"/>
    <mergeCell ref="A3:S3"/>
    <mergeCell ref="A4:B4"/>
    <mergeCell ref="A10:B10"/>
    <mergeCell ref="D5:N5"/>
    <mergeCell ref="O5:S5"/>
    <mergeCell ref="A5:A7"/>
    <mergeCell ref="B5:B7"/>
    <mergeCell ref="C5:C7"/>
    <mergeCell ref="D6:D7"/>
    <mergeCell ref="E6:E7"/>
    <mergeCell ref="F6:F7"/>
    <mergeCell ref="G6:G7"/>
    <mergeCell ref="H6:H7"/>
    <mergeCell ref="I6:N6"/>
    <mergeCell ref="S6:S7"/>
    <mergeCell ref="O6:O7"/>
    <mergeCell ref="P6:P7"/>
    <mergeCell ref="Q6:Q7"/>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37"/>
  <sheetViews>
    <sheetView showGridLines="0" showZeros="0" workbookViewId="0">
      <pane ySplit="1" topLeftCell="A2" activePane="bottomLeft" state="frozen"/>
      <selection activeCell="D44" sqref="D44"/>
      <selection pane="bottomLeft" activeCell="C22" sqref="C22"/>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spans="1:15" ht="12.75" customHeight="1">
      <c r="A1" s="1"/>
      <c r="B1" s="1"/>
      <c r="C1" s="1"/>
      <c r="D1" s="1"/>
      <c r="E1" s="1"/>
      <c r="F1" s="1"/>
      <c r="G1" s="1"/>
      <c r="H1" s="1"/>
      <c r="I1" s="1"/>
      <c r="J1" s="1"/>
      <c r="K1" s="1"/>
      <c r="L1" s="1"/>
      <c r="M1" s="1"/>
      <c r="N1" s="1"/>
      <c r="O1" s="1"/>
    </row>
    <row r="2" spans="1:15" ht="17.25" customHeight="1">
      <c r="A2" s="120" t="s">
        <v>71</v>
      </c>
      <c r="B2" s="97"/>
      <c r="C2" s="97"/>
      <c r="D2" s="97"/>
      <c r="E2" s="97"/>
      <c r="F2" s="97"/>
      <c r="G2" s="97"/>
      <c r="H2" s="97"/>
      <c r="I2" s="97"/>
      <c r="J2" s="97"/>
      <c r="K2" s="97"/>
      <c r="L2" s="97"/>
      <c r="M2" s="97"/>
      <c r="N2" s="97"/>
      <c r="O2" s="97"/>
    </row>
    <row r="3" spans="1:15" ht="41.25" customHeight="1">
      <c r="A3" s="119" t="str">
        <f>"2025"&amp;"年部门支出预算表"</f>
        <v>2025年部门支出预算表</v>
      </c>
      <c r="B3" s="97"/>
      <c r="C3" s="97"/>
      <c r="D3" s="97"/>
      <c r="E3" s="97"/>
      <c r="F3" s="97"/>
      <c r="G3" s="97"/>
      <c r="H3" s="97"/>
      <c r="I3" s="97"/>
      <c r="J3" s="97"/>
      <c r="K3" s="97"/>
      <c r="L3" s="97"/>
      <c r="M3" s="97"/>
      <c r="N3" s="97"/>
      <c r="O3" s="97"/>
    </row>
    <row r="4" spans="1:15" ht="17.25" customHeight="1">
      <c r="A4" s="98" t="str">
        <f>"单位名称："&amp;"昆明市城市基本建设档案馆"</f>
        <v>单位名称：昆明市城市基本建设档案馆</v>
      </c>
      <c r="B4" s="97"/>
      <c r="O4" s="2" t="s">
        <v>1</v>
      </c>
    </row>
    <row r="5" spans="1:15" ht="27" customHeight="1">
      <c r="A5" s="126" t="s">
        <v>72</v>
      </c>
      <c r="B5" s="126" t="s">
        <v>73</v>
      </c>
      <c r="C5" s="126" t="s">
        <v>55</v>
      </c>
      <c r="D5" s="128" t="s">
        <v>58</v>
      </c>
      <c r="E5" s="129"/>
      <c r="F5" s="132"/>
      <c r="G5" s="123" t="s">
        <v>59</v>
      </c>
      <c r="H5" s="123" t="s">
        <v>60</v>
      </c>
      <c r="I5" s="123" t="s">
        <v>74</v>
      </c>
      <c r="J5" s="128" t="s">
        <v>62</v>
      </c>
      <c r="K5" s="129"/>
      <c r="L5" s="129"/>
      <c r="M5" s="129"/>
      <c r="N5" s="130"/>
      <c r="O5" s="131"/>
    </row>
    <row r="6" spans="1:15" ht="42" customHeight="1">
      <c r="A6" s="127"/>
      <c r="B6" s="127"/>
      <c r="C6" s="124"/>
      <c r="D6" s="17" t="s">
        <v>57</v>
      </c>
      <c r="E6" s="17" t="s">
        <v>75</v>
      </c>
      <c r="F6" s="17" t="s">
        <v>76</v>
      </c>
      <c r="G6" s="124"/>
      <c r="H6" s="124"/>
      <c r="I6" s="125"/>
      <c r="J6" s="17" t="s">
        <v>57</v>
      </c>
      <c r="K6" s="5" t="s">
        <v>77</v>
      </c>
      <c r="L6" s="5" t="s">
        <v>78</v>
      </c>
      <c r="M6" s="5" t="s">
        <v>79</v>
      </c>
      <c r="N6" s="5" t="s">
        <v>80</v>
      </c>
      <c r="O6" s="5" t="s">
        <v>81</v>
      </c>
    </row>
    <row r="7" spans="1:15" ht="18" customHeight="1">
      <c r="A7" s="18" t="s">
        <v>82</v>
      </c>
      <c r="B7" s="18" t="s">
        <v>83</v>
      </c>
      <c r="C7" s="18" t="s">
        <v>84</v>
      </c>
      <c r="D7" s="19" t="s">
        <v>85</v>
      </c>
      <c r="E7" s="19" t="s">
        <v>86</v>
      </c>
      <c r="F7" s="19" t="s">
        <v>87</v>
      </c>
      <c r="G7" s="19" t="s">
        <v>88</v>
      </c>
      <c r="H7" s="19" t="s">
        <v>89</v>
      </c>
      <c r="I7" s="19" t="s">
        <v>90</v>
      </c>
      <c r="J7" s="19" t="s">
        <v>91</v>
      </c>
      <c r="K7" s="19" t="s">
        <v>92</v>
      </c>
      <c r="L7" s="19" t="s">
        <v>93</v>
      </c>
      <c r="M7" s="19" t="s">
        <v>94</v>
      </c>
      <c r="N7" s="18" t="s">
        <v>95</v>
      </c>
      <c r="O7" s="19" t="s">
        <v>96</v>
      </c>
    </row>
    <row r="8" spans="1:15" ht="21" customHeight="1">
      <c r="A8" s="20" t="s">
        <v>97</v>
      </c>
      <c r="B8" s="20" t="s">
        <v>98</v>
      </c>
      <c r="C8" s="7">
        <v>6775130.1600000001</v>
      </c>
      <c r="D8" s="7">
        <v>6775130.1600000001</v>
      </c>
      <c r="E8" s="7">
        <v>5067330.16</v>
      </c>
      <c r="F8" s="7">
        <v>1707800</v>
      </c>
      <c r="G8" s="7"/>
      <c r="H8" s="7"/>
      <c r="I8" s="7"/>
      <c r="J8" s="7"/>
      <c r="K8" s="7"/>
      <c r="L8" s="7"/>
      <c r="M8" s="7"/>
      <c r="N8" s="7"/>
      <c r="O8" s="7"/>
    </row>
    <row r="9" spans="1:15" ht="21" customHeight="1">
      <c r="A9" s="21" t="s">
        <v>99</v>
      </c>
      <c r="B9" s="21" t="s">
        <v>100</v>
      </c>
      <c r="C9" s="7">
        <v>6775130.1600000001</v>
      </c>
      <c r="D9" s="7">
        <v>6775130.1600000001</v>
      </c>
      <c r="E9" s="7">
        <v>5067330.16</v>
      </c>
      <c r="F9" s="7">
        <v>1707800</v>
      </c>
      <c r="G9" s="7"/>
      <c r="H9" s="7"/>
      <c r="I9" s="7"/>
      <c r="J9" s="7"/>
      <c r="K9" s="7"/>
      <c r="L9" s="7"/>
      <c r="M9" s="7"/>
      <c r="N9" s="7"/>
      <c r="O9" s="7"/>
    </row>
    <row r="10" spans="1:15" ht="21" customHeight="1">
      <c r="A10" s="22" t="s">
        <v>101</v>
      </c>
      <c r="B10" s="22" t="s">
        <v>102</v>
      </c>
      <c r="C10" s="7">
        <v>6775130.1600000001</v>
      </c>
      <c r="D10" s="7">
        <v>6775130.1600000001</v>
      </c>
      <c r="E10" s="7">
        <v>5067330.16</v>
      </c>
      <c r="F10" s="7">
        <v>1707800</v>
      </c>
      <c r="G10" s="7"/>
      <c r="H10" s="7"/>
      <c r="I10" s="7"/>
      <c r="J10" s="7"/>
      <c r="K10" s="7"/>
      <c r="L10" s="7"/>
      <c r="M10" s="7"/>
      <c r="N10" s="7"/>
      <c r="O10" s="7"/>
    </row>
    <row r="11" spans="1:15" ht="21" customHeight="1">
      <c r="A11" s="20" t="s">
        <v>103</v>
      </c>
      <c r="B11" s="20" t="s">
        <v>104</v>
      </c>
      <c r="C11" s="7">
        <v>867840</v>
      </c>
      <c r="D11" s="7">
        <v>867840</v>
      </c>
      <c r="E11" s="7">
        <v>867840</v>
      </c>
      <c r="F11" s="7"/>
      <c r="G11" s="7"/>
      <c r="H11" s="7"/>
      <c r="I11" s="7"/>
      <c r="J11" s="7"/>
      <c r="K11" s="7"/>
      <c r="L11" s="7"/>
      <c r="M11" s="7"/>
      <c r="N11" s="7"/>
      <c r="O11" s="7"/>
    </row>
    <row r="12" spans="1:15" ht="21" customHeight="1">
      <c r="A12" s="21" t="s">
        <v>105</v>
      </c>
      <c r="B12" s="21" t="s">
        <v>106</v>
      </c>
      <c r="C12" s="7">
        <v>867840</v>
      </c>
      <c r="D12" s="7">
        <v>867840</v>
      </c>
      <c r="E12" s="7">
        <v>867840</v>
      </c>
      <c r="F12" s="7"/>
      <c r="G12" s="7"/>
      <c r="H12" s="7"/>
      <c r="I12" s="7"/>
      <c r="J12" s="7"/>
      <c r="K12" s="7"/>
      <c r="L12" s="7"/>
      <c r="M12" s="7"/>
      <c r="N12" s="7"/>
      <c r="O12" s="7"/>
    </row>
    <row r="13" spans="1:15" ht="21" customHeight="1">
      <c r="A13" s="22" t="s">
        <v>107</v>
      </c>
      <c r="B13" s="22" t="s">
        <v>108</v>
      </c>
      <c r="C13" s="7">
        <v>643840</v>
      </c>
      <c r="D13" s="7">
        <v>643840</v>
      </c>
      <c r="E13" s="7">
        <v>643840</v>
      </c>
      <c r="F13" s="7"/>
      <c r="G13" s="7"/>
      <c r="H13" s="7"/>
      <c r="I13" s="7"/>
      <c r="J13" s="7"/>
      <c r="K13" s="7"/>
      <c r="L13" s="7"/>
      <c r="M13" s="7"/>
      <c r="N13" s="7"/>
      <c r="O13" s="7"/>
    </row>
    <row r="14" spans="1:15" ht="21" customHeight="1">
      <c r="A14" s="22" t="s">
        <v>109</v>
      </c>
      <c r="B14" s="22" t="s">
        <v>110</v>
      </c>
      <c r="C14" s="7">
        <v>224000</v>
      </c>
      <c r="D14" s="7">
        <v>224000</v>
      </c>
      <c r="E14" s="7">
        <v>224000</v>
      </c>
      <c r="F14" s="7"/>
      <c r="G14" s="7"/>
      <c r="H14" s="7"/>
      <c r="I14" s="7"/>
      <c r="J14" s="7"/>
      <c r="K14" s="7"/>
      <c r="L14" s="7"/>
      <c r="M14" s="7"/>
      <c r="N14" s="7"/>
      <c r="O14" s="7"/>
    </row>
    <row r="15" spans="1:15" ht="21" customHeight="1">
      <c r="A15" s="20" t="s">
        <v>111</v>
      </c>
      <c r="B15" s="20" t="s">
        <v>112</v>
      </c>
      <c r="C15" s="7">
        <v>755176</v>
      </c>
      <c r="D15" s="7">
        <v>755176</v>
      </c>
      <c r="E15" s="7">
        <v>755176</v>
      </c>
      <c r="F15" s="7"/>
      <c r="G15" s="7"/>
      <c r="H15" s="7"/>
      <c r="I15" s="7"/>
      <c r="J15" s="7"/>
      <c r="K15" s="7"/>
      <c r="L15" s="7"/>
      <c r="M15" s="7"/>
      <c r="N15" s="7"/>
      <c r="O15" s="7"/>
    </row>
    <row r="16" spans="1:15" ht="21" customHeight="1">
      <c r="A16" s="21" t="s">
        <v>113</v>
      </c>
      <c r="B16" s="21" t="s">
        <v>114</v>
      </c>
      <c r="C16" s="7">
        <v>755176</v>
      </c>
      <c r="D16" s="7">
        <v>755176</v>
      </c>
      <c r="E16" s="7">
        <v>755176</v>
      </c>
      <c r="F16" s="7"/>
      <c r="G16" s="7"/>
      <c r="H16" s="7"/>
      <c r="I16" s="7"/>
      <c r="J16" s="7"/>
      <c r="K16" s="7"/>
      <c r="L16" s="7"/>
      <c r="M16" s="7"/>
      <c r="N16" s="7"/>
      <c r="O16" s="7"/>
    </row>
    <row r="17" spans="1:15" ht="21" customHeight="1">
      <c r="A17" s="22" t="s">
        <v>115</v>
      </c>
      <c r="B17" s="22" t="s">
        <v>116</v>
      </c>
      <c r="C17" s="7">
        <v>522760</v>
      </c>
      <c r="D17" s="7">
        <v>522760</v>
      </c>
      <c r="E17" s="7">
        <v>522760</v>
      </c>
      <c r="F17" s="7"/>
      <c r="G17" s="7"/>
      <c r="H17" s="7"/>
      <c r="I17" s="7"/>
      <c r="J17" s="7"/>
      <c r="K17" s="7"/>
      <c r="L17" s="7"/>
      <c r="M17" s="7"/>
      <c r="N17" s="7"/>
      <c r="O17" s="7"/>
    </row>
    <row r="18" spans="1:15" ht="21" customHeight="1">
      <c r="A18" s="22" t="s">
        <v>117</v>
      </c>
      <c r="B18" s="22" t="s">
        <v>118</v>
      </c>
      <c r="C18" s="7">
        <v>201280</v>
      </c>
      <c r="D18" s="7">
        <v>201280</v>
      </c>
      <c r="E18" s="7">
        <v>201280</v>
      </c>
      <c r="F18" s="7"/>
      <c r="G18" s="7"/>
      <c r="H18" s="7"/>
      <c r="I18" s="7"/>
      <c r="J18" s="7"/>
      <c r="K18" s="7"/>
      <c r="L18" s="7"/>
      <c r="M18" s="7"/>
      <c r="N18" s="7"/>
      <c r="O18" s="7"/>
    </row>
    <row r="19" spans="1:15" ht="21" customHeight="1">
      <c r="A19" s="22" t="s">
        <v>119</v>
      </c>
      <c r="B19" s="22" t="s">
        <v>120</v>
      </c>
      <c r="C19" s="7">
        <v>31136</v>
      </c>
      <c r="D19" s="7">
        <v>31136</v>
      </c>
      <c r="E19" s="7">
        <v>31136</v>
      </c>
      <c r="F19" s="7"/>
      <c r="G19" s="7"/>
      <c r="H19" s="7"/>
      <c r="I19" s="7"/>
      <c r="J19" s="7"/>
      <c r="K19" s="7"/>
      <c r="L19" s="7"/>
      <c r="M19" s="7"/>
      <c r="N19" s="7"/>
      <c r="O19" s="7"/>
    </row>
    <row r="20" spans="1:15" ht="21" customHeight="1">
      <c r="A20" s="20" t="s">
        <v>121</v>
      </c>
      <c r="B20" s="20" t="s">
        <v>122</v>
      </c>
      <c r="C20" s="7">
        <v>672000</v>
      </c>
      <c r="D20" s="7">
        <v>672000</v>
      </c>
      <c r="E20" s="7">
        <v>672000</v>
      </c>
      <c r="F20" s="7"/>
      <c r="G20" s="7"/>
      <c r="H20" s="7"/>
      <c r="I20" s="7"/>
      <c r="J20" s="7"/>
      <c r="K20" s="7"/>
      <c r="L20" s="7"/>
      <c r="M20" s="7"/>
      <c r="N20" s="7"/>
      <c r="O20" s="7"/>
    </row>
    <row r="21" spans="1:15" ht="21" customHeight="1">
      <c r="A21" s="21" t="s">
        <v>123</v>
      </c>
      <c r="B21" s="21" t="s">
        <v>124</v>
      </c>
      <c r="C21" s="7">
        <v>672000</v>
      </c>
      <c r="D21" s="7">
        <v>672000</v>
      </c>
      <c r="E21" s="7">
        <v>672000</v>
      </c>
      <c r="F21" s="7"/>
      <c r="G21" s="7"/>
      <c r="H21" s="7"/>
      <c r="I21" s="7"/>
      <c r="J21" s="7"/>
      <c r="K21" s="7"/>
      <c r="L21" s="7"/>
      <c r="M21" s="7"/>
      <c r="N21" s="7"/>
      <c r="O21" s="7"/>
    </row>
    <row r="22" spans="1:15" ht="21" customHeight="1">
      <c r="A22" s="22" t="s">
        <v>125</v>
      </c>
      <c r="B22" s="22" t="s">
        <v>126</v>
      </c>
      <c r="C22" s="7">
        <v>672000</v>
      </c>
      <c r="D22" s="7">
        <v>672000</v>
      </c>
      <c r="E22" s="7">
        <v>672000</v>
      </c>
      <c r="F22" s="7"/>
      <c r="G22" s="7"/>
      <c r="H22" s="7"/>
      <c r="I22" s="7"/>
      <c r="J22" s="7"/>
      <c r="K22" s="7"/>
      <c r="L22" s="7"/>
      <c r="M22" s="7"/>
      <c r="N22" s="7"/>
      <c r="O22" s="7"/>
    </row>
    <row r="23" spans="1:15" ht="21" customHeight="1">
      <c r="A23" s="121" t="s">
        <v>55</v>
      </c>
      <c r="B23" s="122"/>
      <c r="C23" s="7">
        <v>9070146.1600000001</v>
      </c>
      <c r="D23" s="7">
        <v>9070146.1600000001</v>
      </c>
      <c r="E23" s="7">
        <v>7362346.1600000001</v>
      </c>
      <c r="F23" s="7">
        <v>1707800</v>
      </c>
      <c r="G23" s="7"/>
      <c r="H23" s="7"/>
      <c r="I23" s="7"/>
      <c r="J23" s="7"/>
      <c r="K23" s="7"/>
      <c r="L23" s="7"/>
      <c r="M23" s="7"/>
      <c r="N23" s="7"/>
      <c r="O23" s="7"/>
    </row>
    <row r="37" spans="2:2" ht="12.75" customHeight="1">
      <c r="B37">
        <v>9070146.1600000001</v>
      </c>
    </row>
  </sheetData>
  <mergeCells count="12">
    <mergeCell ref="A2:O2"/>
    <mergeCell ref="A3:O3"/>
    <mergeCell ref="A4:B4"/>
    <mergeCell ref="A23:B23"/>
    <mergeCell ref="G5:G6"/>
    <mergeCell ref="H5:H6"/>
    <mergeCell ref="I5:I6"/>
    <mergeCell ref="C5:C6"/>
    <mergeCell ref="A5:A6"/>
    <mergeCell ref="B5:B6"/>
    <mergeCell ref="J5:O5"/>
    <mergeCell ref="D5:F5"/>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11" activePane="bottomLeft" state="frozen"/>
      <selection activeCell="D44" sqref="D44"/>
      <selection pane="bottomLeft" activeCell="D44" sqref="D44"/>
    </sheetView>
  </sheetViews>
  <sheetFormatPr defaultColWidth="8.625" defaultRowHeight="12.75" customHeight="1"/>
  <cols>
    <col min="1" max="4" width="35.625" customWidth="1"/>
  </cols>
  <sheetData>
    <row r="1" spans="1:4" ht="12.75" customHeight="1">
      <c r="A1" s="1"/>
      <c r="B1" s="1"/>
      <c r="C1" s="1"/>
      <c r="D1" s="1"/>
    </row>
    <row r="2" spans="1:4" ht="15" customHeight="1">
      <c r="A2" s="23"/>
      <c r="B2" s="2"/>
      <c r="C2" s="2"/>
      <c r="D2" s="2" t="s">
        <v>127</v>
      </c>
    </row>
    <row r="3" spans="1:4" ht="41.25" customHeight="1">
      <c r="A3" s="96" t="str">
        <f>"2025"&amp;"年部门财政拨款收支预算总表"</f>
        <v>2025年部门财政拨款收支预算总表</v>
      </c>
      <c r="B3" s="97"/>
      <c r="C3" s="97"/>
      <c r="D3" s="97"/>
    </row>
    <row r="4" spans="1:4" ht="17.25" customHeight="1">
      <c r="A4" s="98" t="str">
        <f>"单位名称："&amp;"昆明市城市基本建设档案馆"</f>
        <v>单位名称：昆明市城市基本建设档案馆</v>
      </c>
      <c r="B4" s="99"/>
      <c r="D4" s="2" t="s">
        <v>1</v>
      </c>
    </row>
    <row r="5" spans="1:4" ht="17.25" customHeight="1">
      <c r="A5" s="100" t="s">
        <v>2</v>
      </c>
      <c r="B5" s="101"/>
      <c r="C5" s="100" t="s">
        <v>3</v>
      </c>
      <c r="D5" s="101"/>
    </row>
    <row r="6" spans="1:4" ht="18.75" customHeight="1">
      <c r="A6" s="5" t="s">
        <v>4</v>
      </c>
      <c r="B6" s="5" t="s">
        <v>5</v>
      </c>
      <c r="C6" s="5" t="s">
        <v>6</v>
      </c>
      <c r="D6" s="5" t="s">
        <v>5</v>
      </c>
    </row>
    <row r="7" spans="1:4" ht="16.5" customHeight="1">
      <c r="A7" s="6" t="s">
        <v>128</v>
      </c>
      <c r="B7" s="7">
        <v>9070146.1600000001</v>
      </c>
      <c r="C7" s="6" t="s">
        <v>129</v>
      </c>
      <c r="D7" s="7">
        <v>9070146.1600000001</v>
      </c>
    </row>
    <row r="8" spans="1:4" ht="16.5" customHeight="1">
      <c r="A8" s="6" t="s">
        <v>130</v>
      </c>
      <c r="B8" s="7">
        <v>9070146.1600000001</v>
      </c>
      <c r="C8" s="6" t="s">
        <v>131</v>
      </c>
      <c r="D8" s="7">
        <v>6775130.1600000001</v>
      </c>
    </row>
    <row r="9" spans="1:4" ht="16.5" customHeight="1">
      <c r="A9" s="6" t="s">
        <v>132</v>
      </c>
      <c r="B9" s="7"/>
      <c r="C9" s="6" t="s">
        <v>133</v>
      </c>
      <c r="D9" s="7"/>
    </row>
    <row r="10" spans="1:4" ht="16.5" customHeight="1">
      <c r="A10" s="6" t="s">
        <v>134</v>
      </c>
      <c r="B10" s="7"/>
      <c r="C10" s="6" t="s">
        <v>135</v>
      </c>
      <c r="D10" s="7"/>
    </row>
    <row r="11" spans="1:4" ht="16.5" customHeight="1">
      <c r="A11" s="6" t="s">
        <v>136</v>
      </c>
      <c r="B11" s="7"/>
      <c r="C11" s="6" t="s">
        <v>137</v>
      </c>
      <c r="D11" s="7"/>
    </row>
    <row r="12" spans="1:4" ht="16.5" customHeight="1">
      <c r="A12" s="6" t="s">
        <v>130</v>
      </c>
      <c r="B12" s="7"/>
      <c r="C12" s="6" t="s">
        <v>138</v>
      </c>
      <c r="D12" s="7"/>
    </row>
    <row r="13" spans="1:4" ht="16.5" customHeight="1">
      <c r="A13" s="10" t="s">
        <v>132</v>
      </c>
      <c r="B13" s="7"/>
      <c r="C13" s="24" t="s">
        <v>139</v>
      </c>
      <c r="D13" s="7"/>
    </row>
    <row r="14" spans="1:4" ht="16.5" customHeight="1">
      <c r="A14" s="10" t="s">
        <v>134</v>
      </c>
      <c r="B14" s="7"/>
      <c r="C14" s="24" t="s">
        <v>140</v>
      </c>
      <c r="D14" s="7"/>
    </row>
    <row r="15" spans="1:4" ht="16.5" customHeight="1">
      <c r="A15" s="11"/>
      <c r="B15" s="7"/>
      <c r="C15" s="24" t="s">
        <v>141</v>
      </c>
      <c r="D15" s="7">
        <v>867840</v>
      </c>
    </row>
    <row r="16" spans="1:4" ht="16.5" customHeight="1">
      <c r="A16" s="11"/>
      <c r="B16" s="7"/>
      <c r="C16" s="24" t="s">
        <v>142</v>
      </c>
      <c r="D16" s="7">
        <v>755176</v>
      </c>
    </row>
    <row r="17" spans="1:4" ht="16.5" customHeight="1">
      <c r="A17" s="11"/>
      <c r="B17" s="7"/>
      <c r="C17" s="24" t="s">
        <v>143</v>
      </c>
      <c r="D17" s="7"/>
    </row>
    <row r="18" spans="1:4" ht="16.5" customHeight="1">
      <c r="A18" s="11"/>
      <c r="B18" s="7"/>
      <c r="C18" s="24" t="s">
        <v>144</v>
      </c>
      <c r="D18" s="7"/>
    </row>
    <row r="19" spans="1:4" ht="16.5" customHeight="1">
      <c r="A19" s="11"/>
      <c r="B19" s="7"/>
      <c r="C19" s="24" t="s">
        <v>145</v>
      </c>
      <c r="D19" s="7"/>
    </row>
    <row r="20" spans="1:4" ht="16.5" customHeight="1">
      <c r="A20" s="11"/>
      <c r="B20" s="7"/>
      <c r="C20" s="24" t="s">
        <v>146</v>
      </c>
      <c r="D20" s="7"/>
    </row>
    <row r="21" spans="1:4" ht="16.5" customHeight="1">
      <c r="A21" s="11"/>
      <c r="B21" s="7"/>
      <c r="C21" s="24" t="s">
        <v>147</v>
      </c>
      <c r="D21" s="7"/>
    </row>
    <row r="22" spans="1:4" ht="16.5" customHeight="1">
      <c r="A22" s="11"/>
      <c r="B22" s="7"/>
      <c r="C22" s="24" t="s">
        <v>148</v>
      </c>
      <c r="D22" s="7"/>
    </row>
    <row r="23" spans="1:4" ht="16.5" customHeight="1">
      <c r="A23" s="11"/>
      <c r="B23" s="7"/>
      <c r="C23" s="24" t="s">
        <v>149</v>
      </c>
      <c r="D23" s="7"/>
    </row>
    <row r="24" spans="1:4" ht="16.5" customHeight="1">
      <c r="A24" s="11"/>
      <c r="B24" s="7"/>
      <c r="C24" s="24" t="s">
        <v>150</v>
      </c>
      <c r="D24" s="7"/>
    </row>
    <row r="25" spans="1:4" ht="16.5" customHeight="1">
      <c r="A25" s="11"/>
      <c r="B25" s="7"/>
      <c r="C25" s="24" t="s">
        <v>151</v>
      </c>
      <c r="D25" s="7"/>
    </row>
    <row r="26" spans="1:4" ht="16.5" customHeight="1">
      <c r="A26" s="11"/>
      <c r="B26" s="7"/>
      <c r="C26" s="24" t="s">
        <v>152</v>
      </c>
      <c r="D26" s="7">
        <v>672000</v>
      </c>
    </row>
    <row r="27" spans="1:4" ht="16.5" customHeight="1">
      <c r="A27" s="11"/>
      <c r="B27" s="7"/>
      <c r="C27" s="24" t="s">
        <v>153</v>
      </c>
      <c r="D27" s="7"/>
    </row>
    <row r="28" spans="1:4" ht="16.5" customHeight="1">
      <c r="A28" s="11"/>
      <c r="B28" s="7"/>
      <c r="C28" s="24" t="s">
        <v>154</v>
      </c>
      <c r="D28" s="7"/>
    </row>
    <row r="29" spans="1:4" ht="16.5" customHeight="1">
      <c r="A29" s="11"/>
      <c r="B29" s="7"/>
      <c r="C29" s="24" t="s">
        <v>155</v>
      </c>
      <c r="D29" s="7"/>
    </row>
    <row r="30" spans="1:4" ht="16.5" customHeight="1">
      <c r="A30" s="11"/>
      <c r="B30" s="7"/>
      <c r="C30" s="24" t="s">
        <v>156</v>
      </c>
      <c r="D30" s="7"/>
    </row>
    <row r="31" spans="1:4" ht="16.5" customHeight="1">
      <c r="A31" s="11"/>
      <c r="B31" s="7"/>
      <c r="C31" s="24" t="s">
        <v>157</v>
      </c>
      <c r="D31" s="7"/>
    </row>
    <row r="32" spans="1:4" ht="16.5" customHeight="1">
      <c r="A32" s="11"/>
      <c r="B32" s="7"/>
      <c r="C32" s="10" t="s">
        <v>158</v>
      </c>
      <c r="D32" s="7"/>
    </row>
    <row r="33" spans="1:4" ht="16.5" customHeight="1">
      <c r="A33" s="11"/>
      <c r="B33" s="7"/>
      <c r="C33" s="10" t="s">
        <v>159</v>
      </c>
      <c r="D33" s="7"/>
    </row>
    <row r="34" spans="1:4" ht="16.5" customHeight="1">
      <c r="A34" s="11"/>
      <c r="B34" s="7"/>
      <c r="C34" s="25" t="s">
        <v>160</v>
      </c>
      <c r="D34" s="7"/>
    </row>
    <row r="35" spans="1:4" ht="15" customHeight="1">
      <c r="A35" s="12" t="s">
        <v>50</v>
      </c>
      <c r="B35" s="26">
        <v>9070146.1600000001</v>
      </c>
      <c r="C35" s="12" t="s">
        <v>51</v>
      </c>
      <c r="D35" s="26">
        <v>9070146.1600000001</v>
      </c>
    </row>
    <row r="37" spans="1:4" ht="12.75" customHeight="1">
      <c r="B37">
        <v>9070146.1600000001</v>
      </c>
    </row>
  </sheetData>
  <mergeCells count="4">
    <mergeCell ref="A3:D3"/>
    <mergeCell ref="A5:B5"/>
    <mergeCell ref="C5:D5"/>
    <mergeCell ref="A4:B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7"/>
  <sheetViews>
    <sheetView showZeros="0" workbookViewId="0">
      <pane ySplit="1" topLeftCell="A2" activePane="bottomLeft" state="frozen"/>
      <selection activeCell="D44" sqref="D44"/>
      <selection pane="bottomLeft" activeCell="D44" sqref="D44"/>
    </sheetView>
  </sheetViews>
  <sheetFormatPr defaultColWidth="9.125" defaultRowHeight="14.25" customHeight="1"/>
  <cols>
    <col min="1" max="1" width="20.125" customWidth="1"/>
    <col min="2" max="2" width="44" customWidth="1"/>
    <col min="3" max="7" width="24.125" customWidth="1"/>
  </cols>
  <sheetData>
    <row r="1" spans="1:7" ht="14.25" customHeight="1">
      <c r="A1" s="1"/>
      <c r="B1" s="1"/>
      <c r="C1" s="1"/>
      <c r="D1" s="1"/>
      <c r="E1" s="1"/>
      <c r="F1" s="1"/>
      <c r="G1" s="1"/>
    </row>
    <row r="2" spans="1:7" ht="14.25" customHeight="1">
      <c r="D2" s="27"/>
      <c r="F2" s="28"/>
      <c r="G2" s="4" t="s">
        <v>161</v>
      </c>
    </row>
    <row r="3" spans="1:7" ht="41.25" customHeight="1">
      <c r="A3" s="133" t="str">
        <f>"2025"&amp;"年一般公共预算支出预算表（按功能科目分类）"</f>
        <v>2025年一般公共预算支出预算表（按功能科目分类）</v>
      </c>
      <c r="B3" s="133"/>
      <c r="C3" s="133"/>
      <c r="D3" s="133"/>
      <c r="E3" s="133"/>
      <c r="F3" s="133"/>
      <c r="G3" s="133"/>
    </row>
    <row r="4" spans="1:7" ht="18" customHeight="1">
      <c r="A4" s="29" t="str">
        <f>"单位名称："&amp;"昆明市城市基本建设档案馆"</f>
        <v>单位名称：昆明市城市基本建设档案馆</v>
      </c>
      <c r="F4" s="30"/>
      <c r="G4" s="4" t="s">
        <v>1</v>
      </c>
    </row>
    <row r="5" spans="1:7" ht="20.25" customHeight="1">
      <c r="A5" s="134" t="s">
        <v>162</v>
      </c>
      <c r="B5" s="135"/>
      <c r="C5" s="143" t="s">
        <v>55</v>
      </c>
      <c r="D5" s="140" t="s">
        <v>75</v>
      </c>
      <c r="E5" s="141"/>
      <c r="F5" s="142"/>
      <c r="G5" s="138" t="s">
        <v>76</v>
      </c>
    </row>
    <row r="6" spans="1:7" ht="20.25" customHeight="1">
      <c r="A6" s="31" t="s">
        <v>72</v>
      </c>
      <c r="B6" s="31" t="s">
        <v>73</v>
      </c>
      <c r="C6" s="144"/>
      <c r="D6" s="33" t="s">
        <v>57</v>
      </c>
      <c r="E6" s="33" t="s">
        <v>163</v>
      </c>
      <c r="F6" s="33" t="s">
        <v>164</v>
      </c>
      <c r="G6" s="139"/>
    </row>
    <row r="7" spans="1:7" ht="15" customHeight="1">
      <c r="A7" s="34" t="s">
        <v>82</v>
      </c>
      <c r="B7" s="34" t="s">
        <v>83</v>
      </c>
      <c r="C7" s="34" t="s">
        <v>84</v>
      </c>
      <c r="D7" s="34" t="s">
        <v>85</v>
      </c>
      <c r="E7" s="34" t="s">
        <v>86</v>
      </c>
      <c r="F7" s="34" t="s">
        <v>87</v>
      </c>
      <c r="G7" s="34" t="s">
        <v>88</v>
      </c>
    </row>
    <row r="8" spans="1:7" ht="18" customHeight="1">
      <c r="A8" s="25" t="s">
        <v>97</v>
      </c>
      <c r="B8" s="25" t="s">
        <v>98</v>
      </c>
      <c r="C8" s="7">
        <v>6775130.1600000001</v>
      </c>
      <c r="D8" s="7">
        <v>5067330.16</v>
      </c>
      <c r="E8" s="7">
        <v>4558618</v>
      </c>
      <c r="F8" s="7">
        <v>508712.16</v>
      </c>
      <c r="G8" s="7">
        <v>1707800</v>
      </c>
    </row>
    <row r="9" spans="1:7" ht="18" customHeight="1">
      <c r="A9" s="35" t="s">
        <v>99</v>
      </c>
      <c r="B9" s="35" t="s">
        <v>100</v>
      </c>
      <c r="C9" s="7">
        <v>6775130.1600000001</v>
      </c>
      <c r="D9" s="7">
        <v>5067330.16</v>
      </c>
      <c r="E9" s="7">
        <v>4558618</v>
      </c>
      <c r="F9" s="7">
        <v>508712.16</v>
      </c>
      <c r="G9" s="7">
        <v>1707800</v>
      </c>
    </row>
    <row r="10" spans="1:7" ht="18" customHeight="1">
      <c r="A10" s="36" t="s">
        <v>101</v>
      </c>
      <c r="B10" s="36" t="s">
        <v>102</v>
      </c>
      <c r="C10" s="7">
        <v>6775130.1600000001</v>
      </c>
      <c r="D10" s="7">
        <v>5067330.16</v>
      </c>
      <c r="E10" s="7">
        <v>4558618</v>
      </c>
      <c r="F10" s="7">
        <v>508712.16</v>
      </c>
      <c r="G10" s="7">
        <v>1707800</v>
      </c>
    </row>
    <row r="11" spans="1:7" ht="18" customHeight="1">
      <c r="A11" s="25" t="s">
        <v>103</v>
      </c>
      <c r="B11" s="25" t="s">
        <v>104</v>
      </c>
      <c r="C11" s="7">
        <v>867840</v>
      </c>
      <c r="D11" s="7">
        <v>867840</v>
      </c>
      <c r="E11" s="7">
        <v>867840</v>
      </c>
      <c r="F11" s="7"/>
      <c r="G11" s="7"/>
    </row>
    <row r="12" spans="1:7" ht="18" customHeight="1">
      <c r="A12" s="35" t="s">
        <v>105</v>
      </c>
      <c r="B12" s="35" t="s">
        <v>106</v>
      </c>
      <c r="C12" s="7">
        <v>867840</v>
      </c>
      <c r="D12" s="7">
        <v>867840</v>
      </c>
      <c r="E12" s="7">
        <v>867840</v>
      </c>
      <c r="F12" s="7"/>
      <c r="G12" s="7"/>
    </row>
    <row r="13" spans="1:7" ht="18" customHeight="1">
      <c r="A13" s="36" t="s">
        <v>107</v>
      </c>
      <c r="B13" s="36" t="s">
        <v>108</v>
      </c>
      <c r="C13" s="7">
        <v>643840</v>
      </c>
      <c r="D13" s="7">
        <v>643840</v>
      </c>
      <c r="E13" s="7">
        <v>643840</v>
      </c>
      <c r="F13" s="7"/>
      <c r="G13" s="7"/>
    </row>
    <row r="14" spans="1:7" ht="18" customHeight="1">
      <c r="A14" s="36" t="s">
        <v>109</v>
      </c>
      <c r="B14" s="36" t="s">
        <v>110</v>
      </c>
      <c r="C14" s="7">
        <v>224000</v>
      </c>
      <c r="D14" s="7">
        <v>224000</v>
      </c>
      <c r="E14" s="7">
        <v>224000</v>
      </c>
      <c r="F14" s="7"/>
      <c r="G14" s="7"/>
    </row>
    <row r="15" spans="1:7" ht="18" customHeight="1">
      <c r="A15" s="25" t="s">
        <v>111</v>
      </c>
      <c r="B15" s="25" t="s">
        <v>112</v>
      </c>
      <c r="C15" s="7">
        <v>755176</v>
      </c>
      <c r="D15" s="7">
        <v>755176</v>
      </c>
      <c r="E15" s="7">
        <v>755176</v>
      </c>
      <c r="F15" s="7"/>
      <c r="G15" s="7"/>
    </row>
    <row r="16" spans="1:7" ht="18" customHeight="1">
      <c r="A16" s="35" t="s">
        <v>113</v>
      </c>
      <c r="B16" s="35" t="s">
        <v>114</v>
      </c>
      <c r="C16" s="7">
        <v>755176</v>
      </c>
      <c r="D16" s="7">
        <v>755176</v>
      </c>
      <c r="E16" s="7">
        <v>755176</v>
      </c>
      <c r="F16" s="7"/>
      <c r="G16" s="7"/>
    </row>
    <row r="17" spans="1:7" ht="18" customHeight="1">
      <c r="A17" s="36" t="s">
        <v>115</v>
      </c>
      <c r="B17" s="36" t="s">
        <v>116</v>
      </c>
      <c r="C17" s="7">
        <v>522760</v>
      </c>
      <c r="D17" s="7">
        <v>522760</v>
      </c>
      <c r="E17" s="7">
        <v>522760</v>
      </c>
      <c r="F17" s="7"/>
      <c r="G17" s="7"/>
    </row>
    <row r="18" spans="1:7" ht="18" customHeight="1">
      <c r="A18" s="36" t="s">
        <v>117</v>
      </c>
      <c r="B18" s="36" t="s">
        <v>118</v>
      </c>
      <c r="C18" s="7">
        <v>201280</v>
      </c>
      <c r="D18" s="7">
        <v>201280</v>
      </c>
      <c r="E18" s="7">
        <v>201280</v>
      </c>
      <c r="F18" s="7"/>
      <c r="G18" s="7"/>
    </row>
    <row r="19" spans="1:7" ht="18" customHeight="1">
      <c r="A19" s="36" t="s">
        <v>119</v>
      </c>
      <c r="B19" s="36" t="s">
        <v>120</v>
      </c>
      <c r="C19" s="7">
        <v>31136</v>
      </c>
      <c r="D19" s="7">
        <v>31136</v>
      </c>
      <c r="E19" s="7">
        <v>31136</v>
      </c>
      <c r="F19" s="7"/>
      <c r="G19" s="7"/>
    </row>
    <row r="20" spans="1:7" ht="18" customHeight="1">
      <c r="A20" s="25" t="s">
        <v>121</v>
      </c>
      <c r="B20" s="25" t="s">
        <v>122</v>
      </c>
      <c r="C20" s="7">
        <v>672000</v>
      </c>
      <c r="D20" s="7">
        <v>672000</v>
      </c>
      <c r="E20" s="7">
        <v>672000</v>
      </c>
      <c r="F20" s="7"/>
      <c r="G20" s="7"/>
    </row>
    <row r="21" spans="1:7" ht="18" customHeight="1">
      <c r="A21" s="35" t="s">
        <v>123</v>
      </c>
      <c r="B21" s="35" t="s">
        <v>124</v>
      </c>
      <c r="C21" s="7">
        <v>672000</v>
      </c>
      <c r="D21" s="7">
        <v>672000</v>
      </c>
      <c r="E21" s="7">
        <v>672000</v>
      </c>
      <c r="F21" s="7"/>
      <c r="G21" s="7"/>
    </row>
    <row r="22" spans="1:7" ht="18" customHeight="1">
      <c r="A22" s="36" t="s">
        <v>125</v>
      </c>
      <c r="B22" s="36" t="s">
        <v>126</v>
      </c>
      <c r="C22" s="7">
        <v>672000</v>
      </c>
      <c r="D22" s="7">
        <v>672000</v>
      </c>
      <c r="E22" s="7">
        <v>672000</v>
      </c>
      <c r="F22" s="7"/>
      <c r="G22" s="7"/>
    </row>
    <row r="23" spans="1:7" ht="18" customHeight="1">
      <c r="A23" s="136" t="s">
        <v>165</v>
      </c>
      <c r="B23" s="137" t="s">
        <v>165</v>
      </c>
      <c r="C23" s="7">
        <v>9070146.1600000001</v>
      </c>
      <c r="D23" s="7">
        <v>7362346.1600000001</v>
      </c>
      <c r="E23" s="7">
        <v>6853634</v>
      </c>
      <c r="F23" s="7">
        <v>508712.16</v>
      </c>
      <c r="G23" s="7">
        <v>1707800</v>
      </c>
    </row>
    <row r="37" spans="2:2" ht="14.25" customHeight="1">
      <c r="B37">
        <v>9070146.1600000001</v>
      </c>
    </row>
  </sheetData>
  <mergeCells count="6">
    <mergeCell ref="A3:G3"/>
    <mergeCell ref="A5:B5"/>
    <mergeCell ref="A23:B23"/>
    <mergeCell ref="G5:G6"/>
    <mergeCell ref="D5:F5"/>
    <mergeCell ref="C5:C6"/>
  </mergeCells>
  <phoneticPr fontId="16"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37"/>
  <sheetViews>
    <sheetView showZeros="0" workbookViewId="0">
      <pane ySplit="1" topLeftCell="A2" activePane="bottomLeft" state="frozen"/>
      <selection activeCell="D44" sqref="D44"/>
      <selection pane="bottomLeft" activeCell="E24" sqref="E24"/>
    </sheetView>
  </sheetViews>
  <sheetFormatPr defaultColWidth="10.375" defaultRowHeight="14.25" customHeight="1"/>
  <cols>
    <col min="1" max="6" width="28.125" customWidth="1"/>
  </cols>
  <sheetData>
    <row r="1" spans="1:6" ht="14.25" customHeight="1">
      <c r="A1" s="1"/>
      <c r="B1" s="1"/>
      <c r="C1" s="1"/>
      <c r="D1" s="1"/>
      <c r="E1" s="1"/>
      <c r="F1" s="1"/>
    </row>
    <row r="2" spans="1:6" ht="14.25" customHeight="1">
      <c r="A2" s="38"/>
      <c r="B2" s="38"/>
      <c r="C2" s="38"/>
      <c r="D2" s="38"/>
      <c r="E2" s="23"/>
      <c r="F2" s="39" t="s">
        <v>166</v>
      </c>
    </row>
    <row r="3" spans="1:6" ht="41.25" customHeight="1">
      <c r="A3" s="145" t="str">
        <f>"2025"&amp;"年一般公共预算“三公”经费支出预算表"</f>
        <v>2025年一般公共预算“三公”经费支出预算表</v>
      </c>
      <c r="B3" s="146"/>
      <c r="C3" s="146"/>
      <c r="D3" s="146"/>
      <c r="E3" s="147"/>
      <c r="F3" s="146"/>
    </row>
    <row r="4" spans="1:6" ht="14.25" customHeight="1">
      <c r="A4" s="148" t="str">
        <f>"单位名称："&amp;"昆明市城市基本建设档案馆"</f>
        <v>单位名称：昆明市城市基本建设档案馆</v>
      </c>
      <c r="B4" s="149"/>
      <c r="D4" s="38"/>
      <c r="E4" s="23"/>
      <c r="F4" s="3" t="s">
        <v>1</v>
      </c>
    </row>
    <row r="5" spans="1:6" ht="27" customHeight="1">
      <c r="A5" s="150" t="s">
        <v>167</v>
      </c>
      <c r="B5" s="150" t="s">
        <v>168</v>
      </c>
      <c r="C5" s="102" t="s">
        <v>169</v>
      </c>
      <c r="D5" s="150"/>
      <c r="E5" s="153"/>
      <c r="F5" s="150" t="s">
        <v>170</v>
      </c>
    </row>
    <row r="6" spans="1:6" ht="28.5" customHeight="1">
      <c r="A6" s="151"/>
      <c r="B6" s="152"/>
      <c r="C6" s="40" t="s">
        <v>57</v>
      </c>
      <c r="D6" s="40" t="s">
        <v>171</v>
      </c>
      <c r="E6" s="40" t="s">
        <v>172</v>
      </c>
      <c r="F6" s="154"/>
    </row>
    <row r="7" spans="1:6" ht="17.25" customHeight="1">
      <c r="A7" s="19" t="s">
        <v>82</v>
      </c>
      <c r="B7" s="19" t="s">
        <v>83</v>
      </c>
      <c r="C7" s="19" t="s">
        <v>84</v>
      </c>
      <c r="D7" s="19" t="s">
        <v>85</v>
      </c>
      <c r="E7" s="19" t="s">
        <v>86</v>
      </c>
      <c r="F7" s="19" t="s">
        <v>87</v>
      </c>
    </row>
    <row r="8" spans="1:6" ht="17.25" customHeight="1">
      <c r="A8" s="7">
        <v>42480</v>
      </c>
      <c r="B8" s="7"/>
      <c r="C8" s="7">
        <v>42480</v>
      </c>
      <c r="D8" s="7"/>
      <c r="E8" s="7">
        <v>42480</v>
      </c>
      <c r="F8" s="7"/>
    </row>
    <row r="37" spans="2:2" ht="14.25" customHeight="1">
      <c r="B37">
        <v>9070146.1600000001</v>
      </c>
    </row>
  </sheetData>
  <mergeCells count="6">
    <mergeCell ref="A3:F3"/>
    <mergeCell ref="A4:B4"/>
    <mergeCell ref="A5:A6"/>
    <mergeCell ref="B5:B6"/>
    <mergeCell ref="C5:E5"/>
    <mergeCell ref="F5:F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39"/>
  <sheetViews>
    <sheetView showZeros="0" topLeftCell="C1" workbookViewId="0">
      <pane ySplit="1" topLeftCell="A20" activePane="bottomLeft" state="frozen"/>
      <selection activeCell="D44" sqref="D44"/>
      <selection pane="bottomLeft" activeCell="I39" sqref="I39"/>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7"/>
      <c r="C2" s="41"/>
      <c r="E2" s="42"/>
      <c r="F2" s="42"/>
      <c r="G2" s="42"/>
      <c r="H2" s="42"/>
      <c r="I2" s="43"/>
      <c r="J2" s="43"/>
      <c r="K2" s="43"/>
      <c r="L2" s="43"/>
      <c r="M2" s="43"/>
      <c r="N2" s="43"/>
      <c r="R2" s="43"/>
      <c r="V2" s="41"/>
      <c r="X2" s="44" t="s">
        <v>173</v>
      </c>
    </row>
    <row r="3" spans="1:24" ht="45.75" customHeight="1">
      <c r="A3" s="155" t="str">
        <f>"2025"&amp;"年部门基本支出预算表"</f>
        <v>2025年部门基本支出预算表</v>
      </c>
      <c r="B3" s="156"/>
      <c r="C3" s="155"/>
      <c r="D3" s="155"/>
      <c r="E3" s="155"/>
      <c r="F3" s="155"/>
      <c r="G3" s="155"/>
      <c r="H3" s="155"/>
      <c r="I3" s="155"/>
      <c r="J3" s="155"/>
      <c r="K3" s="155"/>
      <c r="L3" s="155"/>
      <c r="M3" s="155"/>
      <c r="N3" s="155"/>
      <c r="O3" s="156"/>
      <c r="P3" s="156"/>
      <c r="Q3" s="156"/>
      <c r="R3" s="155"/>
      <c r="S3" s="155"/>
      <c r="T3" s="155"/>
      <c r="U3" s="155"/>
      <c r="V3" s="155"/>
      <c r="W3" s="155"/>
      <c r="X3" s="155"/>
    </row>
    <row r="4" spans="1:24" ht="18.75" customHeight="1">
      <c r="A4" s="157" t="str">
        <f>"单位名称："&amp;"昆明市城市基本建设档案馆"</f>
        <v>单位名称：昆明市城市基本建设档案馆</v>
      </c>
      <c r="B4" s="158"/>
      <c r="C4" s="159"/>
      <c r="D4" s="159"/>
      <c r="E4" s="159"/>
      <c r="F4" s="159"/>
      <c r="G4" s="159"/>
      <c r="H4" s="159"/>
      <c r="I4" s="45"/>
      <c r="J4" s="45"/>
      <c r="K4" s="45"/>
      <c r="L4" s="45"/>
      <c r="M4" s="45"/>
      <c r="N4" s="45"/>
      <c r="O4" s="46"/>
      <c r="P4" s="46"/>
      <c r="Q4" s="46"/>
      <c r="R4" s="45"/>
      <c r="V4" s="41"/>
      <c r="X4" s="44" t="s">
        <v>1</v>
      </c>
    </row>
    <row r="5" spans="1:24" ht="18" customHeight="1">
      <c r="A5" s="160" t="s">
        <v>174</v>
      </c>
      <c r="B5" s="160" t="s">
        <v>175</v>
      </c>
      <c r="C5" s="160" t="s">
        <v>176</v>
      </c>
      <c r="D5" s="160" t="s">
        <v>177</v>
      </c>
      <c r="E5" s="160" t="s">
        <v>178</v>
      </c>
      <c r="F5" s="160" t="s">
        <v>179</v>
      </c>
      <c r="G5" s="160" t="s">
        <v>180</v>
      </c>
      <c r="H5" s="160" t="s">
        <v>181</v>
      </c>
      <c r="I5" s="140" t="s">
        <v>182</v>
      </c>
      <c r="J5" s="165" t="s">
        <v>182</v>
      </c>
      <c r="K5" s="165"/>
      <c r="L5" s="165"/>
      <c r="M5" s="165"/>
      <c r="N5" s="165"/>
      <c r="O5" s="141"/>
      <c r="P5" s="141"/>
      <c r="Q5" s="141"/>
      <c r="R5" s="168" t="s">
        <v>61</v>
      </c>
      <c r="S5" s="165" t="s">
        <v>62</v>
      </c>
      <c r="T5" s="165"/>
      <c r="U5" s="165"/>
      <c r="V5" s="165"/>
      <c r="W5" s="165"/>
      <c r="X5" s="166"/>
    </row>
    <row r="6" spans="1:24" ht="18" customHeight="1">
      <c r="A6" s="161"/>
      <c r="B6" s="162"/>
      <c r="C6" s="164"/>
      <c r="D6" s="161"/>
      <c r="E6" s="161"/>
      <c r="F6" s="161"/>
      <c r="G6" s="161"/>
      <c r="H6" s="161"/>
      <c r="I6" s="143" t="s">
        <v>183</v>
      </c>
      <c r="J6" s="140" t="s">
        <v>58</v>
      </c>
      <c r="K6" s="165"/>
      <c r="L6" s="165"/>
      <c r="M6" s="165"/>
      <c r="N6" s="166"/>
      <c r="O6" s="170" t="s">
        <v>184</v>
      </c>
      <c r="P6" s="141"/>
      <c r="Q6" s="142"/>
      <c r="R6" s="160" t="s">
        <v>61</v>
      </c>
      <c r="S6" s="140" t="s">
        <v>62</v>
      </c>
      <c r="T6" s="168" t="s">
        <v>64</v>
      </c>
      <c r="U6" s="165" t="s">
        <v>62</v>
      </c>
      <c r="V6" s="168" t="s">
        <v>66</v>
      </c>
      <c r="W6" s="168" t="s">
        <v>67</v>
      </c>
      <c r="X6" s="169" t="s">
        <v>68</v>
      </c>
    </row>
    <row r="7" spans="1:24" ht="19.5" customHeight="1">
      <c r="A7" s="162"/>
      <c r="B7" s="162"/>
      <c r="C7" s="162"/>
      <c r="D7" s="162"/>
      <c r="E7" s="162"/>
      <c r="F7" s="162"/>
      <c r="G7" s="162"/>
      <c r="H7" s="162"/>
      <c r="I7" s="162"/>
      <c r="J7" s="171" t="s">
        <v>185</v>
      </c>
      <c r="K7" s="160" t="s">
        <v>186</v>
      </c>
      <c r="L7" s="160" t="s">
        <v>187</v>
      </c>
      <c r="M7" s="160" t="s">
        <v>188</v>
      </c>
      <c r="N7" s="160" t="s">
        <v>189</v>
      </c>
      <c r="O7" s="160" t="s">
        <v>58</v>
      </c>
      <c r="P7" s="160" t="s">
        <v>59</v>
      </c>
      <c r="Q7" s="160" t="s">
        <v>60</v>
      </c>
      <c r="R7" s="162"/>
      <c r="S7" s="160" t="s">
        <v>57</v>
      </c>
      <c r="T7" s="160" t="s">
        <v>64</v>
      </c>
      <c r="U7" s="160" t="s">
        <v>190</v>
      </c>
      <c r="V7" s="160" t="s">
        <v>66</v>
      </c>
      <c r="W7" s="160" t="s">
        <v>67</v>
      </c>
      <c r="X7" s="160" t="s">
        <v>68</v>
      </c>
    </row>
    <row r="8" spans="1:24" ht="37.5" customHeight="1">
      <c r="A8" s="163"/>
      <c r="B8" s="144"/>
      <c r="C8" s="163"/>
      <c r="D8" s="163"/>
      <c r="E8" s="163"/>
      <c r="F8" s="163"/>
      <c r="G8" s="163"/>
      <c r="H8" s="163"/>
      <c r="I8" s="163"/>
      <c r="J8" s="172" t="s">
        <v>57</v>
      </c>
      <c r="K8" s="167" t="s">
        <v>191</v>
      </c>
      <c r="L8" s="167" t="s">
        <v>187</v>
      </c>
      <c r="M8" s="167" t="s">
        <v>188</v>
      </c>
      <c r="N8" s="167" t="s">
        <v>189</v>
      </c>
      <c r="O8" s="167" t="s">
        <v>187</v>
      </c>
      <c r="P8" s="167" t="s">
        <v>188</v>
      </c>
      <c r="Q8" s="167" t="s">
        <v>189</v>
      </c>
      <c r="R8" s="167" t="s">
        <v>61</v>
      </c>
      <c r="S8" s="167" t="s">
        <v>57</v>
      </c>
      <c r="T8" s="167" t="s">
        <v>64</v>
      </c>
      <c r="U8" s="167" t="s">
        <v>190</v>
      </c>
      <c r="V8" s="167" t="s">
        <v>66</v>
      </c>
      <c r="W8" s="167" t="s">
        <v>67</v>
      </c>
      <c r="X8" s="167" t="s">
        <v>68</v>
      </c>
    </row>
    <row r="9" spans="1:24" ht="14.25" customHeight="1">
      <c r="A9" s="49">
        <v>1</v>
      </c>
      <c r="B9" s="49">
        <v>2</v>
      </c>
      <c r="C9" s="49">
        <v>3</v>
      </c>
      <c r="D9" s="49">
        <v>4</v>
      </c>
      <c r="E9" s="49">
        <v>5</v>
      </c>
      <c r="F9" s="49">
        <v>6</v>
      </c>
      <c r="G9" s="49">
        <v>7</v>
      </c>
      <c r="H9" s="49">
        <v>8</v>
      </c>
      <c r="I9" s="49">
        <v>9</v>
      </c>
      <c r="J9" s="49">
        <v>10</v>
      </c>
      <c r="K9" s="49">
        <v>11</v>
      </c>
      <c r="L9" s="49">
        <v>12</v>
      </c>
      <c r="M9" s="49">
        <v>13</v>
      </c>
      <c r="N9" s="49">
        <v>14</v>
      </c>
      <c r="O9" s="49">
        <v>15</v>
      </c>
      <c r="P9" s="49">
        <v>16</v>
      </c>
      <c r="Q9" s="49">
        <v>17</v>
      </c>
      <c r="R9" s="49">
        <v>18</v>
      </c>
      <c r="S9" s="49">
        <v>19</v>
      </c>
      <c r="T9" s="49">
        <v>20</v>
      </c>
      <c r="U9" s="49">
        <v>21</v>
      </c>
      <c r="V9" s="49">
        <v>22</v>
      </c>
      <c r="W9" s="49">
        <v>23</v>
      </c>
      <c r="X9" s="49">
        <v>24</v>
      </c>
    </row>
    <row r="10" spans="1:24" ht="20.25" customHeight="1">
      <c r="A10" s="10" t="s">
        <v>192</v>
      </c>
      <c r="B10" s="10" t="s">
        <v>70</v>
      </c>
      <c r="C10" s="10" t="s">
        <v>193</v>
      </c>
      <c r="D10" s="10" t="s">
        <v>194</v>
      </c>
      <c r="E10" s="10" t="s">
        <v>101</v>
      </c>
      <c r="F10" s="10" t="s">
        <v>102</v>
      </c>
      <c r="G10" s="10" t="s">
        <v>195</v>
      </c>
      <c r="H10" s="10" t="s">
        <v>196</v>
      </c>
      <c r="I10" s="7">
        <v>91168</v>
      </c>
      <c r="J10" s="7">
        <v>91168</v>
      </c>
      <c r="K10" s="7"/>
      <c r="L10" s="7"/>
      <c r="M10" s="7">
        <v>91168</v>
      </c>
      <c r="N10" s="7"/>
      <c r="O10" s="7"/>
      <c r="P10" s="7"/>
      <c r="Q10" s="7"/>
      <c r="R10" s="7"/>
      <c r="S10" s="7"/>
      <c r="T10" s="7"/>
      <c r="U10" s="7"/>
      <c r="V10" s="7"/>
      <c r="W10" s="7"/>
      <c r="X10" s="7"/>
    </row>
    <row r="11" spans="1:24" ht="20.25" customHeight="1">
      <c r="A11" s="10" t="s">
        <v>192</v>
      </c>
      <c r="B11" s="10" t="s">
        <v>70</v>
      </c>
      <c r="C11" s="10" t="s">
        <v>193</v>
      </c>
      <c r="D11" s="10" t="s">
        <v>194</v>
      </c>
      <c r="E11" s="10" t="s">
        <v>101</v>
      </c>
      <c r="F11" s="10" t="s">
        <v>102</v>
      </c>
      <c r="G11" s="10" t="s">
        <v>197</v>
      </c>
      <c r="H11" s="10" t="s">
        <v>198</v>
      </c>
      <c r="I11" s="7">
        <v>11744</v>
      </c>
      <c r="J11" s="7">
        <v>11744</v>
      </c>
      <c r="K11" s="50"/>
      <c r="L11" s="50"/>
      <c r="M11" s="7">
        <v>11744</v>
      </c>
      <c r="N11" s="50"/>
      <c r="O11" s="7"/>
      <c r="P11" s="7"/>
      <c r="Q11" s="7"/>
      <c r="R11" s="7"/>
      <c r="S11" s="7"/>
      <c r="T11" s="7"/>
      <c r="U11" s="7"/>
      <c r="V11" s="7"/>
      <c r="W11" s="7"/>
      <c r="X11" s="7"/>
    </row>
    <row r="12" spans="1:24" ht="20.25" customHeight="1">
      <c r="A12" s="10" t="s">
        <v>192</v>
      </c>
      <c r="B12" s="10" t="s">
        <v>70</v>
      </c>
      <c r="C12" s="10" t="s">
        <v>193</v>
      </c>
      <c r="D12" s="10" t="s">
        <v>194</v>
      </c>
      <c r="E12" s="10" t="s">
        <v>101</v>
      </c>
      <c r="F12" s="10" t="s">
        <v>102</v>
      </c>
      <c r="G12" s="10" t="s">
        <v>199</v>
      </c>
      <c r="H12" s="10" t="s">
        <v>200</v>
      </c>
      <c r="I12" s="7">
        <v>18144</v>
      </c>
      <c r="J12" s="7">
        <v>18144</v>
      </c>
      <c r="K12" s="50"/>
      <c r="L12" s="50"/>
      <c r="M12" s="7">
        <v>18144</v>
      </c>
      <c r="N12" s="50"/>
      <c r="O12" s="7"/>
      <c r="P12" s="7"/>
      <c r="Q12" s="7"/>
      <c r="R12" s="7"/>
      <c r="S12" s="7"/>
      <c r="T12" s="7"/>
      <c r="U12" s="7"/>
      <c r="V12" s="7"/>
      <c r="W12" s="7"/>
      <c r="X12" s="7"/>
    </row>
    <row r="13" spans="1:24" ht="20.25" customHeight="1">
      <c r="A13" s="10" t="s">
        <v>192</v>
      </c>
      <c r="B13" s="10" t="s">
        <v>70</v>
      </c>
      <c r="C13" s="10" t="s">
        <v>193</v>
      </c>
      <c r="D13" s="10" t="s">
        <v>194</v>
      </c>
      <c r="E13" s="10" t="s">
        <v>101</v>
      </c>
      <c r="F13" s="10" t="s">
        <v>102</v>
      </c>
      <c r="G13" s="10" t="s">
        <v>201</v>
      </c>
      <c r="H13" s="10" t="s">
        <v>202</v>
      </c>
      <c r="I13" s="7">
        <v>32320</v>
      </c>
      <c r="J13" s="7">
        <v>32320</v>
      </c>
      <c r="K13" s="50"/>
      <c r="L13" s="50"/>
      <c r="M13" s="7">
        <v>32320</v>
      </c>
      <c r="N13" s="50"/>
      <c r="O13" s="7"/>
      <c r="P13" s="7"/>
      <c r="Q13" s="7"/>
      <c r="R13" s="7"/>
      <c r="S13" s="7"/>
      <c r="T13" s="7"/>
      <c r="U13" s="7"/>
      <c r="V13" s="7"/>
      <c r="W13" s="7"/>
      <c r="X13" s="7"/>
    </row>
    <row r="14" spans="1:24" ht="20.25" customHeight="1">
      <c r="A14" s="10" t="s">
        <v>192</v>
      </c>
      <c r="B14" s="10" t="s">
        <v>70</v>
      </c>
      <c r="C14" s="10" t="s">
        <v>193</v>
      </c>
      <c r="D14" s="10" t="s">
        <v>194</v>
      </c>
      <c r="E14" s="10" t="s">
        <v>101</v>
      </c>
      <c r="F14" s="10" t="s">
        <v>102</v>
      </c>
      <c r="G14" s="10" t="s">
        <v>203</v>
      </c>
      <c r="H14" s="10" t="s">
        <v>204</v>
      </c>
      <c r="I14" s="7">
        <v>38400</v>
      </c>
      <c r="J14" s="7">
        <v>38400</v>
      </c>
      <c r="K14" s="50"/>
      <c r="L14" s="50"/>
      <c r="M14" s="7">
        <v>38400</v>
      </c>
      <c r="N14" s="50"/>
      <c r="O14" s="7"/>
      <c r="P14" s="7"/>
      <c r="Q14" s="7"/>
      <c r="R14" s="7"/>
      <c r="S14" s="7"/>
      <c r="T14" s="7"/>
      <c r="U14" s="7"/>
      <c r="V14" s="7"/>
      <c r="W14" s="7"/>
      <c r="X14" s="7"/>
    </row>
    <row r="15" spans="1:24" ht="20.25" customHeight="1">
      <c r="A15" s="10" t="s">
        <v>192</v>
      </c>
      <c r="B15" s="10" t="s">
        <v>70</v>
      </c>
      <c r="C15" s="10" t="s">
        <v>193</v>
      </c>
      <c r="D15" s="10" t="s">
        <v>194</v>
      </c>
      <c r="E15" s="10" t="s">
        <v>101</v>
      </c>
      <c r="F15" s="10" t="s">
        <v>102</v>
      </c>
      <c r="G15" s="10" t="s">
        <v>205</v>
      </c>
      <c r="H15" s="10" t="s">
        <v>206</v>
      </c>
      <c r="I15" s="7">
        <v>64000</v>
      </c>
      <c r="J15" s="7">
        <v>64000</v>
      </c>
      <c r="K15" s="50"/>
      <c r="L15" s="50"/>
      <c r="M15" s="7">
        <v>64000</v>
      </c>
      <c r="N15" s="50"/>
      <c r="O15" s="7"/>
      <c r="P15" s="7"/>
      <c r="Q15" s="7"/>
      <c r="R15" s="7"/>
      <c r="S15" s="7"/>
      <c r="T15" s="7"/>
      <c r="U15" s="7"/>
      <c r="V15" s="7"/>
      <c r="W15" s="7"/>
      <c r="X15" s="7"/>
    </row>
    <row r="16" spans="1:24" ht="20.25" customHeight="1">
      <c r="A16" s="10" t="s">
        <v>192</v>
      </c>
      <c r="B16" s="10" t="s">
        <v>70</v>
      </c>
      <c r="C16" s="10" t="s">
        <v>193</v>
      </c>
      <c r="D16" s="10" t="s">
        <v>194</v>
      </c>
      <c r="E16" s="10" t="s">
        <v>101</v>
      </c>
      <c r="F16" s="10" t="s">
        <v>102</v>
      </c>
      <c r="G16" s="10" t="s">
        <v>207</v>
      </c>
      <c r="H16" s="10" t="s">
        <v>208</v>
      </c>
      <c r="I16" s="7">
        <v>51200</v>
      </c>
      <c r="J16" s="7">
        <v>51200</v>
      </c>
      <c r="K16" s="50"/>
      <c r="L16" s="50"/>
      <c r="M16" s="7">
        <v>51200</v>
      </c>
      <c r="N16" s="50"/>
      <c r="O16" s="7"/>
      <c r="P16" s="7"/>
      <c r="Q16" s="7"/>
      <c r="R16" s="7"/>
      <c r="S16" s="7"/>
      <c r="T16" s="7"/>
      <c r="U16" s="7"/>
      <c r="V16" s="7"/>
      <c r="W16" s="7"/>
      <c r="X16" s="7"/>
    </row>
    <row r="17" spans="1:24" ht="20.25" customHeight="1">
      <c r="A17" s="10" t="s">
        <v>192</v>
      </c>
      <c r="B17" s="10" t="s">
        <v>70</v>
      </c>
      <c r="C17" s="10" t="s">
        <v>193</v>
      </c>
      <c r="D17" s="10" t="s">
        <v>194</v>
      </c>
      <c r="E17" s="10" t="s">
        <v>101</v>
      </c>
      <c r="F17" s="10" t="s">
        <v>102</v>
      </c>
      <c r="G17" s="10" t="s">
        <v>209</v>
      </c>
      <c r="H17" s="10" t="s">
        <v>210</v>
      </c>
      <c r="I17" s="7">
        <v>12800</v>
      </c>
      <c r="J17" s="7">
        <v>12800</v>
      </c>
      <c r="K17" s="50"/>
      <c r="L17" s="50"/>
      <c r="M17" s="7">
        <v>12800</v>
      </c>
      <c r="N17" s="50"/>
      <c r="O17" s="7"/>
      <c r="P17" s="7"/>
      <c r="Q17" s="7"/>
      <c r="R17" s="7"/>
      <c r="S17" s="7"/>
      <c r="T17" s="7"/>
      <c r="U17" s="7"/>
      <c r="V17" s="7"/>
      <c r="W17" s="7"/>
      <c r="X17" s="7"/>
    </row>
    <row r="18" spans="1:24" ht="20.25" customHeight="1">
      <c r="A18" s="10" t="s">
        <v>192</v>
      </c>
      <c r="B18" s="10" t="s">
        <v>70</v>
      </c>
      <c r="C18" s="10" t="s">
        <v>193</v>
      </c>
      <c r="D18" s="10" t="s">
        <v>194</v>
      </c>
      <c r="E18" s="10" t="s">
        <v>101</v>
      </c>
      <c r="F18" s="10" t="s">
        <v>102</v>
      </c>
      <c r="G18" s="10" t="s">
        <v>211</v>
      </c>
      <c r="H18" s="10" t="s">
        <v>212</v>
      </c>
      <c r="I18" s="7">
        <v>96000</v>
      </c>
      <c r="J18" s="7">
        <v>96000</v>
      </c>
      <c r="K18" s="50"/>
      <c r="L18" s="50"/>
      <c r="M18" s="7">
        <v>96000</v>
      </c>
      <c r="N18" s="50"/>
      <c r="O18" s="7"/>
      <c r="P18" s="7"/>
      <c r="Q18" s="7"/>
      <c r="R18" s="7"/>
      <c r="S18" s="7"/>
      <c r="T18" s="7"/>
      <c r="U18" s="7"/>
      <c r="V18" s="7"/>
      <c r="W18" s="7"/>
      <c r="X18" s="7"/>
    </row>
    <row r="19" spans="1:24" ht="20.25" customHeight="1">
      <c r="A19" s="10" t="s">
        <v>192</v>
      </c>
      <c r="B19" s="10" t="s">
        <v>70</v>
      </c>
      <c r="C19" s="10" t="s">
        <v>193</v>
      </c>
      <c r="D19" s="10" t="s">
        <v>194</v>
      </c>
      <c r="E19" s="10" t="s">
        <v>101</v>
      </c>
      <c r="F19" s="10" t="s">
        <v>102</v>
      </c>
      <c r="G19" s="10" t="s">
        <v>213</v>
      </c>
      <c r="H19" s="10" t="s">
        <v>214</v>
      </c>
      <c r="I19" s="7">
        <v>15000</v>
      </c>
      <c r="J19" s="7">
        <v>15000</v>
      </c>
      <c r="K19" s="50"/>
      <c r="L19" s="50"/>
      <c r="M19" s="7">
        <v>15000</v>
      </c>
      <c r="N19" s="50"/>
      <c r="O19" s="7"/>
      <c r="P19" s="7"/>
      <c r="Q19" s="7"/>
      <c r="R19" s="7"/>
      <c r="S19" s="7"/>
      <c r="T19" s="7"/>
      <c r="U19" s="7"/>
      <c r="V19" s="7"/>
      <c r="W19" s="7"/>
      <c r="X19" s="7"/>
    </row>
    <row r="20" spans="1:24" ht="20.25" customHeight="1">
      <c r="A20" s="10" t="s">
        <v>192</v>
      </c>
      <c r="B20" s="10" t="s">
        <v>70</v>
      </c>
      <c r="C20" s="10" t="s">
        <v>215</v>
      </c>
      <c r="D20" s="10" t="s">
        <v>216</v>
      </c>
      <c r="E20" s="10" t="s">
        <v>101</v>
      </c>
      <c r="F20" s="10" t="s">
        <v>102</v>
      </c>
      <c r="G20" s="10" t="s">
        <v>217</v>
      </c>
      <c r="H20" s="10" t="s">
        <v>218</v>
      </c>
      <c r="I20" s="7">
        <v>1772808</v>
      </c>
      <c r="J20" s="7">
        <v>1772808</v>
      </c>
      <c r="K20" s="50"/>
      <c r="L20" s="50"/>
      <c r="M20" s="7">
        <v>1772808</v>
      </c>
      <c r="N20" s="50"/>
      <c r="O20" s="7"/>
      <c r="P20" s="7"/>
      <c r="Q20" s="7"/>
      <c r="R20" s="7"/>
      <c r="S20" s="7"/>
      <c r="T20" s="7"/>
      <c r="U20" s="7"/>
      <c r="V20" s="7"/>
      <c r="W20" s="7"/>
      <c r="X20" s="7"/>
    </row>
    <row r="21" spans="1:24" ht="20.25" customHeight="1">
      <c r="A21" s="10" t="s">
        <v>192</v>
      </c>
      <c r="B21" s="10" t="s">
        <v>70</v>
      </c>
      <c r="C21" s="10" t="s">
        <v>215</v>
      </c>
      <c r="D21" s="10" t="s">
        <v>216</v>
      </c>
      <c r="E21" s="10" t="s">
        <v>101</v>
      </c>
      <c r="F21" s="10" t="s">
        <v>102</v>
      </c>
      <c r="G21" s="10" t="s">
        <v>219</v>
      </c>
      <c r="H21" s="10" t="s">
        <v>220</v>
      </c>
      <c r="I21" s="7">
        <v>3012</v>
      </c>
      <c r="J21" s="7">
        <v>3012</v>
      </c>
      <c r="K21" s="50"/>
      <c r="L21" s="50"/>
      <c r="M21" s="7">
        <v>3012</v>
      </c>
      <c r="N21" s="50"/>
      <c r="O21" s="7"/>
      <c r="P21" s="7"/>
      <c r="Q21" s="7"/>
      <c r="R21" s="7"/>
      <c r="S21" s="7"/>
      <c r="T21" s="7"/>
      <c r="U21" s="7"/>
      <c r="V21" s="7"/>
      <c r="W21" s="7"/>
      <c r="X21" s="7"/>
    </row>
    <row r="22" spans="1:24" ht="20.25" customHeight="1">
      <c r="A22" s="10" t="s">
        <v>192</v>
      </c>
      <c r="B22" s="10" t="s">
        <v>70</v>
      </c>
      <c r="C22" s="10" t="s">
        <v>215</v>
      </c>
      <c r="D22" s="10" t="s">
        <v>216</v>
      </c>
      <c r="E22" s="10" t="s">
        <v>101</v>
      </c>
      <c r="F22" s="10" t="s">
        <v>102</v>
      </c>
      <c r="G22" s="10" t="s">
        <v>221</v>
      </c>
      <c r="H22" s="10" t="s">
        <v>222</v>
      </c>
      <c r="I22" s="7">
        <v>147734</v>
      </c>
      <c r="J22" s="7">
        <v>147734</v>
      </c>
      <c r="K22" s="50"/>
      <c r="L22" s="50"/>
      <c r="M22" s="7">
        <v>147734</v>
      </c>
      <c r="N22" s="50"/>
      <c r="O22" s="7"/>
      <c r="P22" s="7"/>
      <c r="Q22" s="7"/>
      <c r="R22" s="7"/>
      <c r="S22" s="7"/>
      <c r="T22" s="7"/>
      <c r="U22" s="7"/>
      <c r="V22" s="7"/>
      <c r="W22" s="7"/>
      <c r="X22" s="7"/>
    </row>
    <row r="23" spans="1:24" ht="20.25" customHeight="1">
      <c r="A23" s="10" t="s">
        <v>192</v>
      </c>
      <c r="B23" s="10" t="s">
        <v>70</v>
      </c>
      <c r="C23" s="10" t="s">
        <v>215</v>
      </c>
      <c r="D23" s="10" t="s">
        <v>216</v>
      </c>
      <c r="E23" s="10" t="s">
        <v>101</v>
      </c>
      <c r="F23" s="10" t="s">
        <v>102</v>
      </c>
      <c r="G23" s="10" t="s">
        <v>223</v>
      </c>
      <c r="H23" s="10" t="s">
        <v>224</v>
      </c>
      <c r="I23" s="7">
        <v>1232532</v>
      </c>
      <c r="J23" s="7">
        <v>1232532</v>
      </c>
      <c r="K23" s="50"/>
      <c r="L23" s="50"/>
      <c r="M23" s="7">
        <v>1232532</v>
      </c>
      <c r="N23" s="50"/>
      <c r="O23" s="7"/>
      <c r="P23" s="7"/>
      <c r="Q23" s="7"/>
      <c r="R23" s="7"/>
      <c r="S23" s="7"/>
      <c r="T23" s="7"/>
      <c r="U23" s="7"/>
      <c r="V23" s="7"/>
      <c r="W23" s="7"/>
      <c r="X23" s="7"/>
    </row>
    <row r="24" spans="1:24" ht="20.25" customHeight="1">
      <c r="A24" s="10" t="s">
        <v>192</v>
      </c>
      <c r="B24" s="10" t="s">
        <v>70</v>
      </c>
      <c r="C24" s="10" t="s">
        <v>215</v>
      </c>
      <c r="D24" s="10" t="s">
        <v>216</v>
      </c>
      <c r="E24" s="10" t="s">
        <v>101</v>
      </c>
      <c r="F24" s="10" t="s">
        <v>102</v>
      </c>
      <c r="G24" s="10" t="s">
        <v>223</v>
      </c>
      <c r="H24" s="10" t="s">
        <v>224</v>
      </c>
      <c r="I24" s="7">
        <v>375972</v>
      </c>
      <c r="J24" s="7">
        <v>375972</v>
      </c>
      <c r="K24" s="50"/>
      <c r="L24" s="50"/>
      <c r="M24" s="7">
        <v>375972</v>
      </c>
      <c r="N24" s="50"/>
      <c r="O24" s="7"/>
      <c r="P24" s="7"/>
      <c r="Q24" s="7"/>
      <c r="R24" s="7"/>
      <c r="S24" s="7"/>
      <c r="T24" s="7"/>
      <c r="U24" s="7"/>
      <c r="V24" s="7"/>
      <c r="W24" s="7"/>
      <c r="X24" s="7"/>
    </row>
    <row r="25" spans="1:24" ht="20.25" customHeight="1">
      <c r="A25" s="10" t="s">
        <v>192</v>
      </c>
      <c r="B25" s="10" t="s">
        <v>70</v>
      </c>
      <c r="C25" s="10" t="s">
        <v>225</v>
      </c>
      <c r="D25" s="10" t="s">
        <v>226</v>
      </c>
      <c r="E25" s="10" t="s">
        <v>107</v>
      </c>
      <c r="F25" s="10" t="s">
        <v>108</v>
      </c>
      <c r="G25" s="10" t="s">
        <v>227</v>
      </c>
      <c r="H25" s="10" t="s">
        <v>228</v>
      </c>
      <c r="I25" s="7">
        <v>643840</v>
      </c>
      <c r="J25" s="7">
        <v>643840</v>
      </c>
      <c r="K25" s="50"/>
      <c r="L25" s="50"/>
      <c r="M25" s="7">
        <v>643840</v>
      </c>
      <c r="N25" s="50"/>
      <c r="O25" s="7"/>
      <c r="P25" s="7"/>
      <c r="Q25" s="7"/>
      <c r="R25" s="7"/>
      <c r="S25" s="7"/>
      <c r="T25" s="7"/>
      <c r="U25" s="7"/>
      <c r="V25" s="7"/>
      <c r="W25" s="7"/>
      <c r="X25" s="7"/>
    </row>
    <row r="26" spans="1:24" ht="20.25" customHeight="1">
      <c r="A26" s="10" t="s">
        <v>192</v>
      </c>
      <c r="B26" s="10" t="s">
        <v>70</v>
      </c>
      <c r="C26" s="10" t="s">
        <v>225</v>
      </c>
      <c r="D26" s="10" t="s">
        <v>226</v>
      </c>
      <c r="E26" s="10" t="s">
        <v>109</v>
      </c>
      <c r="F26" s="10" t="s">
        <v>110</v>
      </c>
      <c r="G26" s="10" t="s">
        <v>229</v>
      </c>
      <c r="H26" s="10" t="s">
        <v>230</v>
      </c>
      <c r="I26" s="7">
        <v>224000</v>
      </c>
      <c r="J26" s="7">
        <v>224000</v>
      </c>
      <c r="K26" s="50"/>
      <c r="L26" s="50"/>
      <c r="M26" s="7">
        <v>224000</v>
      </c>
      <c r="N26" s="50"/>
      <c r="O26" s="7"/>
      <c r="P26" s="7"/>
      <c r="Q26" s="7"/>
      <c r="R26" s="7"/>
      <c r="S26" s="7"/>
      <c r="T26" s="7"/>
      <c r="U26" s="7"/>
      <c r="V26" s="7"/>
      <c r="W26" s="7"/>
      <c r="X26" s="7"/>
    </row>
    <row r="27" spans="1:24" ht="20.25" customHeight="1">
      <c r="A27" s="10" t="s">
        <v>192</v>
      </c>
      <c r="B27" s="10" t="s">
        <v>70</v>
      </c>
      <c r="C27" s="10" t="s">
        <v>225</v>
      </c>
      <c r="D27" s="10" t="s">
        <v>226</v>
      </c>
      <c r="E27" s="10" t="s">
        <v>115</v>
      </c>
      <c r="F27" s="10" t="s">
        <v>116</v>
      </c>
      <c r="G27" s="10" t="s">
        <v>231</v>
      </c>
      <c r="H27" s="10" t="s">
        <v>232</v>
      </c>
      <c r="I27" s="7">
        <v>317760</v>
      </c>
      <c r="J27" s="7">
        <v>317760</v>
      </c>
      <c r="K27" s="50"/>
      <c r="L27" s="50"/>
      <c r="M27" s="7">
        <v>317760</v>
      </c>
      <c r="N27" s="50"/>
      <c r="O27" s="7"/>
      <c r="P27" s="7"/>
      <c r="Q27" s="7"/>
      <c r="R27" s="7"/>
      <c r="S27" s="7"/>
      <c r="T27" s="7"/>
      <c r="U27" s="7"/>
      <c r="V27" s="7"/>
      <c r="W27" s="7"/>
      <c r="X27" s="7"/>
    </row>
    <row r="28" spans="1:24" ht="20.25" customHeight="1">
      <c r="A28" s="10" t="s">
        <v>192</v>
      </c>
      <c r="B28" s="10" t="s">
        <v>70</v>
      </c>
      <c r="C28" s="10" t="s">
        <v>225</v>
      </c>
      <c r="D28" s="10" t="s">
        <v>226</v>
      </c>
      <c r="E28" s="10" t="s">
        <v>117</v>
      </c>
      <c r="F28" s="10" t="s">
        <v>118</v>
      </c>
      <c r="G28" s="10" t="s">
        <v>233</v>
      </c>
      <c r="H28" s="10" t="s">
        <v>234</v>
      </c>
      <c r="I28" s="7">
        <v>201280</v>
      </c>
      <c r="J28" s="7">
        <v>201280</v>
      </c>
      <c r="K28" s="50"/>
      <c r="L28" s="50"/>
      <c r="M28" s="7">
        <v>201280</v>
      </c>
      <c r="N28" s="50"/>
      <c r="O28" s="7"/>
      <c r="P28" s="7"/>
      <c r="Q28" s="7"/>
      <c r="R28" s="7"/>
      <c r="S28" s="7"/>
      <c r="T28" s="7"/>
      <c r="U28" s="7"/>
      <c r="V28" s="7"/>
      <c r="W28" s="7"/>
      <c r="X28" s="7"/>
    </row>
    <row r="29" spans="1:24" ht="20.25" customHeight="1">
      <c r="A29" s="10" t="s">
        <v>192</v>
      </c>
      <c r="B29" s="10" t="s">
        <v>70</v>
      </c>
      <c r="C29" s="10" t="s">
        <v>225</v>
      </c>
      <c r="D29" s="10" t="s">
        <v>226</v>
      </c>
      <c r="E29" s="10" t="s">
        <v>101</v>
      </c>
      <c r="F29" s="10" t="s">
        <v>102</v>
      </c>
      <c r="G29" s="10" t="s">
        <v>235</v>
      </c>
      <c r="H29" s="10" t="s">
        <v>236</v>
      </c>
      <c r="I29" s="7">
        <v>28160</v>
      </c>
      <c r="J29" s="7">
        <v>28160</v>
      </c>
      <c r="K29" s="50"/>
      <c r="L29" s="50"/>
      <c r="M29" s="7">
        <v>28160</v>
      </c>
      <c r="N29" s="50"/>
      <c r="O29" s="7"/>
      <c r="P29" s="7"/>
      <c r="Q29" s="7"/>
      <c r="R29" s="7"/>
      <c r="S29" s="7"/>
      <c r="T29" s="7"/>
      <c r="U29" s="7"/>
      <c r="V29" s="7"/>
      <c r="W29" s="7"/>
      <c r="X29" s="7"/>
    </row>
    <row r="30" spans="1:24" ht="20.25" customHeight="1">
      <c r="A30" s="10" t="s">
        <v>192</v>
      </c>
      <c r="B30" s="10" t="s">
        <v>70</v>
      </c>
      <c r="C30" s="10" t="s">
        <v>225</v>
      </c>
      <c r="D30" s="10" t="s">
        <v>226</v>
      </c>
      <c r="E30" s="10" t="s">
        <v>119</v>
      </c>
      <c r="F30" s="10" t="s">
        <v>120</v>
      </c>
      <c r="G30" s="10" t="s">
        <v>235</v>
      </c>
      <c r="H30" s="10" t="s">
        <v>236</v>
      </c>
      <c r="I30" s="7">
        <v>14592</v>
      </c>
      <c r="J30" s="7">
        <v>14592</v>
      </c>
      <c r="K30" s="50"/>
      <c r="L30" s="50"/>
      <c r="M30" s="7">
        <v>14592</v>
      </c>
      <c r="N30" s="50"/>
      <c r="O30" s="7"/>
      <c r="P30" s="7"/>
      <c r="Q30" s="7"/>
      <c r="R30" s="7"/>
      <c r="S30" s="7"/>
      <c r="T30" s="7"/>
      <c r="U30" s="7"/>
      <c r="V30" s="7"/>
      <c r="W30" s="7"/>
      <c r="X30" s="7"/>
    </row>
    <row r="31" spans="1:24" ht="20.25" customHeight="1">
      <c r="A31" s="10" t="s">
        <v>192</v>
      </c>
      <c r="B31" s="10" t="s">
        <v>70</v>
      </c>
      <c r="C31" s="10" t="s">
        <v>225</v>
      </c>
      <c r="D31" s="10" t="s">
        <v>226</v>
      </c>
      <c r="E31" s="10" t="s">
        <v>119</v>
      </c>
      <c r="F31" s="10" t="s">
        <v>120</v>
      </c>
      <c r="G31" s="10" t="s">
        <v>235</v>
      </c>
      <c r="H31" s="10" t="s">
        <v>236</v>
      </c>
      <c r="I31" s="7">
        <v>16544</v>
      </c>
      <c r="J31" s="7">
        <v>16544</v>
      </c>
      <c r="K31" s="50"/>
      <c r="L31" s="50"/>
      <c r="M31" s="7">
        <v>16544</v>
      </c>
      <c r="N31" s="50"/>
      <c r="O31" s="7"/>
      <c r="P31" s="7"/>
      <c r="Q31" s="7"/>
      <c r="R31" s="7"/>
      <c r="S31" s="7"/>
      <c r="T31" s="7"/>
      <c r="U31" s="7"/>
      <c r="V31" s="7"/>
      <c r="W31" s="7"/>
      <c r="X31" s="7"/>
    </row>
    <row r="32" spans="1:24" ht="20.25" customHeight="1">
      <c r="A32" s="10" t="s">
        <v>192</v>
      </c>
      <c r="B32" s="10" t="s">
        <v>70</v>
      </c>
      <c r="C32" s="10" t="s">
        <v>225</v>
      </c>
      <c r="D32" s="10" t="s">
        <v>226</v>
      </c>
      <c r="E32" s="10" t="s">
        <v>115</v>
      </c>
      <c r="F32" s="10" t="s">
        <v>116</v>
      </c>
      <c r="G32" s="10" t="s">
        <v>237</v>
      </c>
      <c r="H32" s="10" t="s">
        <v>238</v>
      </c>
      <c r="I32" s="7">
        <v>180000</v>
      </c>
      <c r="J32" s="7">
        <v>180000</v>
      </c>
      <c r="K32" s="50"/>
      <c r="L32" s="50"/>
      <c r="M32" s="7">
        <v>180000</v>
      </c>
      <c r="N32" s="50"/>
      <c r="O32" s="7"/>
      <c r="P32" s="7"/>
      <c r="Q32" s="7"/>
      <c r="R32" s="7"/>
      <c r="S32" s="7"/>
      <c r="T32" s="7"/>
      <c r="U32" s="7"/>
      <c r="V32" s="7"/>
      <c r="W32" s="7"/>
      <c r="X32" s="7"/>
    </row>
    <row r="33" spans="1:24" ht="20.25" customHeight="1">
      <c r="A33" s="10" t="s">
        <v>192</v>
      </c>
      <c r="B33" s="10" t="s">
        <v>70</v>
      </c>
      <c r="C33" s="10" t="s">
        <v>225</v>
      </c>
      <c r="D33" s="10" t="s">
        <v>226</v>
      </c>
      <c r="E33" s="10" t="s">
        <v>115</v>
      </c>
      <c r="F33" s="10" t="s">
        <v>116</v>
      </c>
      <c r="G33" s="10" t="s">
        <v>237</v>
      </c>
      <c r="H33" s="10" t="s">
        <v>238</v>
      </c>
      <c r="I33" s="7">
        <v>25000</v>
      </c>
      <c r="J33" s="7">
        <v>25000</v>
      </c>
      <c r="K33" s="50"/>
      <c r="L33" s="50"/>
      <c r="M33" s="7">
        <v>25000</v>
      </c>
      <c r="N33" s="50"/>
      <c r="O33" s="7"/>
      <c r="P33" s="7"/>
      <c r="Q33" s="7"/>
      <c r="R33" s="7"/>
      <c r="S33" s="7"/>
      <c r="T33" s="7"/>
      <c r="U33" s="7"/>
      <c r="V33" s="7"/>
      <c r="W33" s="7"/>
      <c r="X33" s="7"/>
    </row>
    <row r="34" spans="1:24" ht="20.25" customHeight="1">
      <c r="A34" s="10" t="s">
        <v>192</v>
      </c>
      <c r="B34" s="10" t="s">
        <v>70</v>
      </c>
      <c r="C34" s="10" t="s">
        <v>239</v>
      </c>
      <c r="D34" s="10" t="s">
        <v>126</v>
      </c>
      <c r="E34" s="10" t="s">
        <v>125</v>
      </c>
      <c r="F34" s="10" t="s">
        <v>126</v>
      </c>
      <c r="G34" s="10" t="s">
        <v>240</v>
      </c>
      <c r="H34" s="10" t="s">
        <v>126</v>
      </c>
      <c r="I34" s="7">
        <v>672000</v>
      </c>
      <c r="J34" s="7">
        <v>672000</v>
      </c>
      <c r="K34" s="50"/>
      <c r="L34" s="50"/>
      <c r="M34" s="7">
        <v>672000</v>
      </c>
      <c r="N34" s="50"/>
      <c r="O34" s="7"/>
      <c r="P34" s="7"/>
      <c r="Q34" s="7"/>
      <c r="R34" s="7"/>
      <c r="S34" s="7"/>
      <c r="T34" s="7"/>
      <c r="U34" s="7"/>
      <c r="V34" s="7"/>
      <c r="W34" s="7"/>
      <c r="X34" s="7"/>
    </row>
    <row r="35" spans="1:24" ht="20.25" customHeight="1">
      <c r="A35" s="10" t="s">
        <v>192</v>
      </c>
      <c r="B35" s="10" t="s">
        <v>70</v>
      </c>
      <c r="C35" s="10" t="s">
        <v>241</v>
      </c>
      <c r="D35" s="10" t="s">
        <v>242</v>
      </c>
      <c r="E35" s="10" t="s">
        <v>101</v>
      </c>
      <c r="F35" s="10" t="s">
        <v>102</v>
      </c>
      <c r="G35" s="10" t="s">
        <v>243</v>
      </c>
      <c r="H35" s="10" t="s">
        <v>244</v>
      </c>
      <c r="I35" s="7">
        <v>35280</v>
      </c>
      <c r="J35" s="7">
        <v>35280</v>
      </c>
      <c r="K35" s="50"/>
      <c r="L35" s="50"/>
      <c r="M35" s="7">
        <v>35280</v>
      </c>
      <c r="N35" s="50"/>
      <c r="O35" s="7"/>
      <c r="P35" s="7"/>
      <c r="Q35" s="7"/>
      <c r="R35" s="7"/>
      <c r="S35" s="7"/>
      <c r="T35" s="7"/>
      <c r="U35" s="7"/>
      <c r="V35" s="7"/>
      <c r="W35" s="7"/>
      <c r="X35" s="7"/>
    </row>
    <row r="36" spans="1:24" ht="20.25" customHeight="1">
      <c r="A36" s="10" t="s">
        <v>192</v>
      </c>
      <c r="B36" s="10" t="s">
        <v>70</v>
      </c>
      <c r="C36" s="10" t="s">
        <v>241</v>
      </c>
      <c r="D36" s="10" t="s">
        <v>242</v>
      </c>
      <c r="E36" s="10" t="s">
        <v>101</v>
      </c>
      <c r="F36" s="10" t="s">
        <v>102</v>
      </c>
      <c r="G36" s="10" t="s">
        <v>243</v>
      </c>
      <c r="H36" s="10" t="s">
        <v>244</v>
      </c>
      <c r="I36" s="7">
        <v>7200</v>
      </c>
      <c r="J36" s="7">
        <v>7200</v>
      </c>
      <c r="K36" s="50"/>
      <c r="L36" s="50"/>
      <c r="M36" s="7">
        <v>7200</v>
      </c>
      <c r="N36" s="50"/>
      <c r="O36" s="7"/>
      <c r="P36" s="7"/>
      <c r="Q36" s="7"/>
      <c r="R36" s="7"/>
      <c r="S36" s="7"/>
      <c r="T36" s="7"/>
      <c r="U36" s="7"/>
      <c r="V36" s="7"/>
      <c r="W36" s="7"/>
      <c r="X36" s="7"/>
    </row>
    <row r="37" spans="1:24" ht="20.25" customHeight="1">
      <c r="A37" s="10" t="s">
        <v>192</v>
      </c>
      <c r="B37" s="10">
        <v>9070146.1600000001</v>
      </c>
      <c r="C37" s="10" t="s">
        <v>245</v>
      </c>
      <c r="D37" s="10" t="s">
        <v>246</v>
      </c>
      <c r="E37" s="10" t="s">
        <v>101</v>
      </c>
      <c r="F37" s="10" t="s">
        <v>102</v>
      </c>
      <c r="G37" s="10" t="s">
        <v>247</v>
      </c>
      <c r="H37" s="10" t="s">
        <v>246</v>
      </c>
      <c r="I37" s="7">
        <v>35456.160000000003</v>
      </c>
      <c r="J37" s="7">
        <v>35456.160000000003</v>
      </c>
      <c r="K37" s="50"/>
      <c r="L37" s="50"/>
      <c r="M37" s="7">
        <v>35456.160000000003</v>
      </c>
      <c r="N37" s="50"/>
      <c r="O37" s="7"/>
      <c r="P37" s="7"/>
      <c r="Q37" s="7"/>
      <c r="R37" s="7"/>
      <c r="S37" s="7"/>
      <c r="T37" s="7"/>
      <c r="U37" s="7"/>
      <c r="V37" s="7"/>
      <c r="W37" s="7"/>
      <c r="X37" s="7"/>
    </row>
    <row r="38" spans="1:24" ht="20.25" customHeight="1">
      <c r="A38" s="10" t="s">
        <v>192</v>
      </c>
      <c r="B38" s="10" t="s">
        <v>70</v>
      </c>
      <c r="C38" s="10" t="s">
        <v>248</v>
      </c>
      <c r="D38" s="10" t="s">
        <v>249</v>
      </c>
      <c r="E38" s="10" t="s">
        <v>101</v>
      </c>
      <c r="F38" s="10" t="s">
        <v>102</v>
      </c>
      <c r="G38" s="10" t="s">
        <v>223</v>
      </c>
      <c r="H38" s="10" t="s">
        <v>224</v>
      </c>
      <c r="I38" s="7">
        <v>998400</v>
      </c>
      <c r="J38" s="7">
        <v>998400</v>
      </c>
      <c r="K38" s="50"/>
      <c r="L38" s="50"/>
      <c r="M38" s="7">
        <v>998400</v>
      </c>
      <c r="N38" s="50"/>
      <c r="O38" s="7"/>
      <c r="P38" s="7"/>
      <c r="Q38" s="7"/>
      <c r="R38" s="7"/>
      <c r="S38" s="7"/>
      <c r="T38" s="7"/>
      <c r="U38" s="7"/>
      <c r="V38" s="7"/>
      <c r="W38" s="7"/>
      <c r="X38" s="7"/>
    </row>
    <row r="39" spans="1:24" ht="17.25" customHeight="1">
      <c r="A39" s="173" t="s">
        <v>165</v>
      </c>
      <c r="B39" s="174"/>
      <c r="C39" s="175"/>
      <c r="D39" s="175"/>
      <c r="E39" s="175"/>
      <c r="F39" s="175"/>
      <c r="G39" s="175"/>
      <c r="H39" s="176"/>
      <c r="I39" s="7">
        <v>7362346.1600000001</v>
      </c>
      <c r="J39" s="7">
        <v>7362346.1600000001</v>
      </c>
      <c r="K39" s="7"/>
      <c r="L39" s="7"/>
      <c r="M39" s="7">
        <v>7362346.1600000001</v>
      </c>
      <c r="N39" s="7"/>
      <c r="O39" s="7"/>
      <c r="P39" s="7"/>
      <c r="Q39" s="7"/>
      <c r="R39" s="7"/>
      <c r="S39" s="7"/>
      <c r="T39" s="7"/>
      <c r="U39" s="7"/>
      <c r="V39" s="7"/>
      <c r="W39" s="7"/>
      <c r="X39" s="7"/>
    </row>
  </sheetData>
  <mergeCells count="31">
    <mergeCell ref="A39:H39"/>
    <mergeCell ref="I5:X5"/>
    <mergeCell ref="I6:I8"/>
    <mergeCell ref="K7:K8"/>
    <mergeCell ref="L7:L8"/>
    <mergeCell ref="M7:M8"/>
    <mergeCell ref="N7:N8"/>
    <mergeCell ref="S7:S8"/>
    <mergeCell ref="T7:T8"/>
    <mergeCell ref="U7:U8"/>
    <mergeCell ref="V7:V8"/>
    <mergeCell ref="W7:W8"/>
    <mergeCell ref="X7:X8"/>
    <mergeCell ref="O7:O8"/>
    <mergeCell ref="P7:P8"/>
    <mergeCell ref="A3:X3"/>
    <mergeCell ref="A4:H4"/>
    <mergeCell ref="A5:A8"/>
    <mergeCell ref="C5:C8"/>
    <mergeCell ref="D5:D8"/>
    <mergeCell ref="E5:E8"/>
    <mergeCell ref="F5:F8"/>
    <mergeCell ref="G5:G8"/>
    <mergeCell ref="H5:H8"/>
    <mergeCell ref="J6:N6"/>
    <mergeCell ref="R6:R8"/>
    <mergeCell ref="S6:X6"/>
    <mergeCell ref="Q7:Q8"/>
    <mergeCell ref="O6:Q6"/>
    <mergeCell ref="B5:B8"/>
    <mergeCell ref="J7:J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37"/>
  <sheetViews>
    <sheetView showZeros="0" topLeftCell="F1" workbookViewId="0">
      <pane ySplit="1" topLeftCell="A2" activePane="bottomLeft" state="frozen"/>
      <selection activeCell="D44" sqref="D44"/>
      <selection pane="bottomLeft" activeCell="D44" sqref="D44"/>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7"/>
      <c r="E2" s="51"/>
      <c r="F2" s="51"/>
      <c r="G2" s="51"/>
      <c r="H2" s="51"/>
      <c r="U2" s="27"/>
      <c r="W2" s="4" t="s">
        <v>250</v>
      </c>
    </row>
    <row r="3" spans="1:23" ht="46.5" customHeight="1">
      <c r="A3" s="156" t="str">
        <f>"2025"&amp;"年部门项目支出预算表"</f>
        <v>2025年部门项目支出预算表</v>
      </c>
      <c r="B3" s="156"/>
      <c r="C3" s="156"/>
      <c r="D3" s="156"/>
      <c r="E3" s="156"/>
      <c r="F3" s="156"/>
      <c r="G3" s="156"/>
      <c r="H3" s="156"/>
      <c r="I3" s="156"/>
      <c r="J3" s="156"/>
      <c r="K3" s="156"/>
      <c r="L3" s="156"/>
      <c r="M3" s="156"/>
      <c r="N3" s="156"/>
      <c r="O3" s="156"/>
      <c r="P3" s="156"/>
      <c r="Q3" s="156"/>
      <c r="R3" s="156"/>
      <c r="S3" s="156"/>
      <c r="T3" s="156"/>
      <c r="U3" s="156"/>
      <c r="V3" s="156"/>
      <c r="W3" s="156"/>
    </row>
    <row r="4" spans="1:23" ht="13.5" customHeight="1">
      <c r="A4" s="157" t="str">
        <f>"单位名称："&amp;"昆明市城市基本建设档案馆"</f>
        <v>单位名称：昆明市城市基本建设档案馆</v>
      </c>
      <c r="B4" s="158"/>
      <c r="C4" s="158"/>
      <c r="D4" s="158"/>
      <c r="E4" s="158"/>
      <c r="F4" s="158"/>
      <c r="G4" s="158"/>
      <c r="H4" s="158"/>
      <c r="I4" s="46"/>
      <c r="J4" s="46"/>
      <c r="K4" s="46"/>
      <c r="L4" s="46"/>
      <c r="M4" s="46"/>
      <c r="N4" s="46"/>
      <c r="O4" s="46"/>
      <c r="P4" s="46"/>
      <c r="Q4" s="46"/>
      <c r="U4" s="27"/>
      <c r="W4" s="52" t="s">
        <v>1</v>
      </c>
    </row>
    <row r="5" spans="1:23" ht="21.75" customHeight="1">
      <c r="A5" s="160" t="s">
        <v>251</v>
      </c>
      <c r="B5" s="177" t="s">
        <v>176</v>
      </c>
      <c r="C5" s="160" t="s">
        <v>177</v>
      </c>
      <c r="D5" s="160" t="s">
        <v>252</v>
      </c>
      <c r="E5" s="177" t="s">
        <v>178</v>
      </c>
      <c r="F5" s="177" t="s">
        <v>179</v>
      </c>
      <c r="G5" s="177" t="s">
        <v>253</v>
      </c>
      <c r="H5" s="177" t="s">
        <v>254</v>
      </c>
      <c r="I5" s="182" t="s">
        <v>55</v>
      </c>
      <c r="J5" s="170" t="s">
        <v>255</v>
      </c>
      <c r="K5" s="141"/>
      <c r="L5" s="141"/>
      <c r="M5" s="142"/>
      <c r="N5" s="170" t="s">
        <v>184</v>
      </c>
      <c r="O5" s="141"/>
      <c r="P5" s="142"/>
      <c r="Q5" s="177" t="s">
        <v>61</v>
      </c>
      <c r="R5" s="170" t="s">
        <v>62</v>
      </c>
      <c r="S5" s="141"/>
      <c r="T5" s="141"/>
      <c r="U5" s="141"/>
      <c r="V5" s="141"/>
      <c r="W5" s="142"/>
    </row>
    <row r="6" spans="1:23" ht="21.75" customHeight="1">
      <c r="A6" s="161"/>
      <c r="B6" s="162"/>
      <c r="C6" s="161"/>
      <c r="D6" s="161"/>
      <c r="E6" s="178"/>
      <c r="F6" s="178"/>
      <c r="G6" s="178"/>
      <c r="H6" s="178"/>
      <c r="I6" s="162"/>
      <c r="J6" s="180" t="s">
        <v>58</v>
      </c>
      <c r="K6" s="138"/>
      <c r="L6" s="177" t="s">
        <v>59</v>
      </c>
      <c r="M6" s="177" t="s">
        <v>60</v>
      </c>
      <c r="N6" s="177" t="s">
        <v>58</v>
      </c>
      <c r="O6" s="177" t="s">
        <v>59</v>
      </c>
      <c r="P6" s="177" t="s">
        <v>60</v>
      </c>
      <c r="Q6" s="178"/>
      <c r="R6" s="177" t="s">
        <v>57</v>
      </c>
      <c r="S6" s="177" t="s">
        <v>64</v>
      </c>
      <c r="T6" s="177" t="s">
        <v>190</v>
      </c>
      <c r="U6" s="177" t="s">
        <v>66</v>
      </c>
      <c r="V6" s="177" t="s">
        <v>67</v>
      </c>
      <c r="W6" s="177" t="s">
        <v>68</v>
      </c>
    </row>
    <row r="7" spans="1:23" ht="21" customHeight="1">
      <c r="A7" s="162"/>
      <c r="B7" s="162"/>
      <c r="C7" s="162"/>
      <c r="D7" s="162"/>
      <c r="E7" s="162"/>
      <c r="F7" s="162"/>
      <c r="G7" s="162"/>
      <c r="H7" s="162"/>
      <c r="I7" s="162"/>
      <c r="J7" s="181" t="s">
        <v>57</v>
      </c>
      <c r="K7" s="139"/>
      <c r="L7" s="162"/>
      <c r="M7" s="162"/>
      <c r="N7" s="162"/>
      <c r="O7" s="162"/>
      <c r="P7" s="162"/>
      <c r="Q7" s="162"/>
      <c r="R7" s="162"/>
      <c r="S7" s="162"/>
      <c r="T7" s="162"/>
      <c r="U7" s="162"/>
      <c r="V7" s="162"/>
      <c r="W7" s="162"/>
    </row>
    <row r="8" spans="1:23" ht="39.75" customHeight="1">
      <c r="A8" s="167"/>
      <c r="B8" s="144"/>
      <c r="C8" s="167"/>
      <c r="D8" s="167"/>
      <c r="E8" s="179"/>
      <c r="F8" s="179"/>
      <c r="G8" s="179"/>
      <c r="H8" s="179"/>
      <c r="I8" s="144"/>
      <c r="J8" s="54" t="s">
        <v>57</v>
      </c>
      <c r="K8" s="54" t="s">
        <v>256</v>
      </c>
      <c r="L8" s="179"/>
      <c r="M8" s="179"/>
      <c r="N8" s="179"/>
      <c r="O8" s="179"/>
      <c r="P8" s="179"/>
      <c r="Q8" s="179"/>
      <c r="R8" s="179"/>
      <c r="S8" s="179"/>
      <c r="T8" s="179"/>
      <c r="U8" s="144"/>
      <c r="V8" s="179"/>
      <c r="W8" s="179"/>
    </row>
    <row r="9" spans="1:23" ht="15" customHeight="1">
      <c r="A9" s="55">
        <v>1</v>
      </c>
      <c r="B9" s="55">
        <v>2</v>
      </c>
      <c r="C9" s="55">
        <v>3</v>
      </c>
      <c r="D9" s="55">
        <v>4</v>
      </c>
      <c r="E9" s="55">
        <v>5</v>
      </c>
      <c r="F9" s="55">
        <v>6</v>
      </c>
      <c r="G9" s="55">
        <v>7</v>
      </c>
      <c r="H9" s="55">
        <v>8</v>
      </c>
      <c r="I9" s="55">
        <v>9</v>
      </c>
      <c r="J9" s="55">
        <v>10</v>
      </c>
      <c r="K9" s="55">
        <v>11</v>
      </c>
      <c r="L9" s="49">
        <v>12</v>
      </c>
      <c r="M9" s="49">
        <v>13</v>
      </c>
      <c r="N9" s="49">
        <v>14</v>
      </c>
      <c r="O9" s="49">
        <v>15</v>
      </c>
      <c r="P9" s="49">
        <v>16</v>
      </c>
      <c r="Q9" s="49">
        <v>17</v>
      </c>
      <c r="R9" s="49">
        <v>18</v>
      </c>
      <c r="S9" s="49">
        <v>19</v>
      </c>
      <c r="T9" s="49">
        <v>20</v>
      </c>
      <c r="U9" s="55">
        <v>21</v>
      </c>
      <c r="V9" s="49">
        <v>22</v>
      </c>
      <c r="W9" s="55">
        <v>23</v>
      </c>
    </row>
    <row r="10" spans="1:23" ht="21.75" customHeight="1">
      <c r="A10" s="24" t="s">
        <v>257</v>
      </c>
      <c r="B10" s="24" t="s">
        <v>258</v>
      </c>
      <c r="C10" s="24" t="s">
        <v>259</v>
      </c>
      <c r="D10" s="24" t="s">
        <v>70</v>
      </c>
      <c r="E10" s="24" t="s">
        <v>101</v>
      </c>
      <c r="F10" s="24" t="s">
        <v>102</v>
      </c>
      <c r="G10" s="24" t="s">
        <v>203</v>
      </c>
      <c r="H10" s="24" t="s">
        <v>204</v>
      </c>
      <c r="I10" s="7">
        <v>190000</v>
      </c>
      <c r="J10" s="7">
        <v>190000</v>
      </c>
      <c r="K10" s="7">
        <v>190000</v>
      </c>
      <c r="L10" s="7"/>
      <c r="M10" s="7"/>
      <c r="N10" s="7"/>
      <c r="O10" s="7"/>
      <c r="P10" s="7"/>
      <c r="Q10" s="7"/>
      <c r="R10" s="7"/>
      <c r="S10" s="7"/>
      <c r="T10" s="7"/>
      <c r="U10" s="7"/>
      <c r="V10" s="7"/>
      <c r="W10" s="7"/>
    </row>
    <row r="11" spans="1:23" ht="21.75" customHeight="1">
      <c r="A11" s="24" t="s">
        <v>257</v>
      </c>
      <c r="B11" s="24" t="s">
        <v>260</v>
      </c>
      <c r="C11" s="24" t="s">
        <v>261</v>
      </c>
      <c r="D11" s="24" t="s">
        <v>70</v>
      </c>
      <c r="E11" s="24" t="s">
        <v>101</v>
      </c>
      <c r="F11" s="24" t="s">
        <v>102</v>
      </c>
      <c r="G11" s="24" t="s">
        <v>203</v>
      </c>
      <c r="H11" s="24" t="s">
        <v>204</v>
      </c>
      <c r="I11" s="7">
        <v>345000</v>
      </c>
      <c r="J11" s="7">
        <v>345000</v>
      </c>
      <c r="K11" s="7">
        <v>345000</v>
      </c>
      <c r="L11" s="7"/>
      <c r="M11" s="7"/>
      <c r="N11" s="7"/>
      <c r="O11" s="7"/>
      <c r="P11" s="7"/>
      <c r="Q11" s="7"/>
      <c r="R11" s="7"/>
      <c r="S11" s="7"/>
      <c r="T11" s="7"/>
      <c r="U11" s="7"/>
      <c r="V11" s="7"/>
      <c r="W11" s="7"/>
    </row>
    <row r="12" spans="1:23" ht="21.75" customHeight="1">
      <c r="A12" s="24" t="s">
        <v>257</v>
      </c>
      <c r="B12" s="24" t="s">
        <v>262</v>
      </c>
      <c r="C12" s="24" t="s">
        <v>263</v>
      </c>
      <c r="D12" s="24" t="s">
        <v>70</v>
      </c>
      <c r="E12" s="24" t="s">
        <v>101</v>
      </c>
      <c r="F12" s="24" t="s">
        <v>102</v>
      </c>
      <c r="G12" s="24" t="s">
        <v>264</v>
      </c>
      <c r="H12" s="24" t="s">
        <v>265</v>
      </c>
      <c r="I12" s="7">
        <v>350000</v>
      </c>
      <c r="J12" s="7">
        <v>350000</v>
      </c>
      <c r="K12" s="7">
        <v>350000</v>
      </c>
      <c r="L12" s="7"/>
      <c r="M12" s="7"/>
      <c r="N12" s="7"/>
      <c r="O12" s="7"/>
      <c r="P12" s="7"/>
      <c r="Q12" s="7"/>
      <c r="R12" s="7"/>
      <c r="S12" s="7"/>
      <c r="T12" s="7"/>
      <c r="U12" s="7"/>
      <c r="V12" s="7"/>
      <c r="W12" s="7"/>
    </row>
    <row r="13" spans="1:23" ht="21.75" customHeight="1">
      <c r="A13" s="24" t="s">
        <v>266</v>
      </c>
      <c r="B13" s="24" t="s">
        <v>267</v>
      </c>
      <c r="C13" s="24" t="s">
        <v>268</v>
      </c>
      <c r="D13" s="24" t="s">
        <v>70</v>
      </c>
      <c r="E13" s="24" t="s">
        <v>101</v>
      </c>
      <c r="F13" s="24" t="s">
        <v>102</v>
      </c>
      <c r="G13" s="24" t="s">
        <v>207</v>
      </c>
      <c r="H13" s="24" t="s">
        <v>208</v>
      </c>
      <c r="I13" s="7">
        <v>53800</v>
      </c>
      <c r="J13" s="7">
        <v>53800</v>
      </c>
      <c r="K13" s="7">
        <v>53800</v>
      </c>
      <c r="L13" s="7"/>
      <c r="M13" s="7"/>
      <c r="N13" s="7"/>
      <c r="O13" s="7"/>
      <c r="P13" s="7"/>
      <c r="Q13" s="7"/>
      <c r="R13" s="7"/>
      <c r="S13" s="7"/>
      <c r="T13" s="7"/>
      <c r="U13" s="7"/>
      <c r="V13" s="7"/>
      <c r="W13" s="7"/>
    </row>
    <row r="14" spans="1:23" ht="21.75" customHeight="1">
      <c r="A14" s="24" t="s">
        <v>266</v>
      </c>
      <c r="B14" s="24" t="s">
        <v>269</v>
      </c>
      <c r="C14" s="24" t="s">
        <v>270</v>
      </c>
      <c r="D14" s="24" t="s">
        <v>70</v>
      </c>
      <c r="E14" s="24" t="s">
        <v>101</v>
      </c>
      <c r="F14" s="24" t="s">
        <v>102</v>
      </c>
      <c r="G14" s="24" t="s">
        <v>207</v>
      </c>
      <c r="H14" s="24" t="s">
        <v>208</v>
      </c>
      <c r="I14" s="7">
        <v>80000</v>
      </c>
      <c r="J14" s="7">
        <v>80000</v>
      </c>
      <c r="K14" s="7">
        <v>80000</v>
      </c>
      <c r="L14" s="7"/>
      <c r="M14" s="7"/>
      <c r="N14" s="7"/>
      <c r="O14" s="7"/>
      <c r="P14" s="7"/>
      <c r="Q14" s="7"/>
      <c r="R14" s="7"/>
      <c r="S14" s="7"/>
      <c r="T14" s="7"/>
      <c r="U14" s="7"/>
      <c r="V14" s="7"/>
      <c r="W14" s="7"/>
    </row>
    <row r="15" spans="1:23" ht="21.75" customHeight="1">
      <c r="A15" s="24" t="s">
        <v>266</v>
      </c>
      <c r="B15" s="24" t="s">
        <v>271</v>
      </c>
      <c r="C15" s="24" t="s">
        <v>272</v>
      </c>
      <c r="D15" s="24" t="s">
        <v>70</v>
      </c>
      <c r="E15" s="24" t="s">
        <v>101</v>
      </c>
      <c r="F15" s="24" t="s">
        <v>102</v>
      </c>
      <c r="G15" s="24" t="s">
        <v>273</v>
      </c>
      <c r="H15" s="24" t="s">
        <v>274</v>
      </c>
      <c r="I15" s="7">
        <v>296000</v>
      </c>
      <c r="J15" s="7">
        <v>296000</v>
      </c>
      <c r="K15" s="7">
        <v>296000</v>
      </c>
      <c r="L15" s="7"/>
      <c r="M15" s="7"/>
      <c r="N15" s="7"/>
      <c r="O15" s="7"/>
      <c r="P15" s="7"/>
      <c r="Q15" s="7"/>
      <c r="R15" s="7"/>
      <c r="S15" s="7"/>
      <c r="T15" s="7"/>
      <c r="U15" s="7"/>
      <c r="V15" s="7"/>
      <c r="W15" s="7"/>
    </row>
    <row r="16" spans="1:23" ht="21.75" customHeight="1">
      <c r="A16" s="24" t="s">
        <v>266</v>
      </c>
      <c r="B16" s="24" t="s">
        <v>275</v>
      </c>
      <c r="C16" s="24" t="s">
        <v>276</v>
      </c>
      <c r="D16" s="24" t="s">
        <v>70</v>
      </c>
      <c r="E16" s="24" t="s">
        <v>101</v>
      </c>
      <c r="F16" s="24" t="s">
        <v>102</v>
      </c>
      <c r="G16" s="24" t="s">
        <v>195</v>
      </c>
      <c r="H16" s="24" t="s">
        <v>196</v>
      </c>
      <c r="I16" s="7">
        <v>48000</v>
      </c>
      <c r="J16" s="7">
        <v>48000</v>
      </c>
      <c r="K16" s="7">
        <v>48000</v>
      </c>
      <c r="L16" s="7"/>
      <c r="M16" s="7"/>
      <c r="N16" s="7"/>
      <c r="O16" s="7"/>
      <c r="P16" s="7"/>
      <c r="Q16" s="7"/>
      <c r="R16" s="7"/>
      <c r="S16" s="7"/>
      <c r="T16" s="7"/>
      <c r="U16" s="7"/>
      <c r="V16" s="7"/>
      <c r="W16" s="7"/>
    </row>
    <row r="17" spans="1:23" ht="21.75" customHeight="1">
      <c r="A17" s="24" t="s">
        <v>266</v>
      </c>
      <c r="B17" s="24" t="s">
        <v>277</v>
      </c>
      <c r="C17" s="24" t="s">
        <v>278</v>
      </c>
      <c r="D17" s="24" t="s">
        <v>70</v>
      </c>
      <c r="E17" s="24" t="s">
        <v>101</v>
      </c>
      <c r="F17" s="24" t="s">
        <v>102</v>
      </c>
      <c r="G17" s="24" t="s">
        <v>207</v>
      </c>
      <c r="H17" s="24" t="s">
        <v>208</v>
      </c>
      <c r="I17" s="7">
        <v>70000</v>
      </c>
      <c r="J17" s="7">
        <v>70000</v>
      </c>
      <c r="K17" s="7">
        <v>70000</v>
      </c>
      <c r="L17" s="7"/>
      <c r="M17" s="7"/>
      <c r="N17" s="7"/>
      <c r="O17" s="7"/>
      <c r="P17" s="7"/>
      <c r="Q17" s="7"/>
      <c r="R17" s="7"/>
      <c r="S17" s="7"/>
      <c r="T17" s="7"/>
      <c r="U17" s="7"/>
      <c r="V17" s="7"/>
      <c r="W17" s="7"/>
    </row>
    <row r="18" spans="1:23" ht="21.75" customHeight="1">
      <c r="A18" s="24" t="s">
        <v>266</v>
      </c>
      <c r="B18" s="24" t="s">
        <v>279</v>
      </c>
      <c r="C18" s="24" t="s">
        <v>280</v>
      </c>
      <c r="D18" s="24" t="s">
        <v>70</v>
      </c>
      <c r="E18" s="24" t="s">
        <v>101</v>
      </c>
      <c r="F18" s="24" t="s">
        <v>102</v>
      </c>
      <c r="G18" s="24" t="s">
        <v>195</v>
      </c>
      <c r="H18" s="24" t="s">
        <v>196</v>
      </c>
      <c r="I18" s="7">
        <v>275000</v>
      </c>
      <c r="J18" s="7">
        <v>275000</v>
      </c>
      <c r="K18" s="7">
        <v>275000</v>
      </c>
      <c r="L18" s="7"/>
      <c r="M18" s="7"/>
      <c r="N18" s="7"/>
      <c r="O18" s="7"/>
      <c r="P18" s="7"/>
      <c r="Q18" s="7"/>
      <c r="R18" s="7"/>
      <c r="S18" s="7"/>
      <c r="T18" s="7"/>
      <c r="U18" s="7"/>
      <c r="V18" s="7"/>
      <c r="W18" s="7"/>
    </row>
    <row r="19" spans="1:23" ht="18.75" customHeight="1">
      <c r="A19" s="173" t="s">
        <v>165</v>
      </c>
      <c r="B19" s="174"/>
      <c r="C19" s="174"/>
      <c r="D19" s="174"/>
      <c r="E19" s="174"/>
      <c r="F19" s="174"/>
      <c r="G19" s="174"/>
      <c r="H19" s="122"/>
      <c r="I19" s="7">
        <v>1707800</v>
      </c>
      <c r="J19" s="7">
        <v>1707800</v>
      </c>
      <c r="K19" s="7">
        <v>1707800</v>
      </c>
      <c r="L19" s="7"/>
      <c r="M19" s="7"/>
      <c r="N19" s="7"/>
      <c r="O19" s="7"/>
      <c r="P19" s="7"/>
      <c r="Q19" s="7"/>
      <c r="R19" s="7"/>
      <c r="S19" s="7"/>
      <c r="T19" s="7"/>
      <c r="U19" s="7"/>
      <c r="V19" s="7"/>
      <c r="W19" s="7"/>
    </row>
    <row r="37" spans="2:2" ht="14.25" customHeight="1">
      <c r="B37">
        <v>9070146.1600000001</v>
      </c>
    </row>
  </sheetData>
  <mergeCells count="28">
    <mergeCell ref="A19:H19"/>
    <mergeCell ref="U6:U8"/>
    <mergeCell ref="B5:B8"/>
    <mergeCell ref="J6:K7"/>
    <mergeCell ref="A3:W3"/>
    <mergeCell ref="F5:F8"/>
    <mergeCell ref="A5:A8"/>
    <mergeCell ref="C5:C8"/>
    <mergeCell ref="A4:H4"/>
    <mergeCell ref="D5:D8"/>
    <mergeCell ref="G5:G8"/>
    <mergeCell ref="H5:H8"/>
    <mergeCell ref="I5:I8"/>
    <mergeCell ref="L6:L8"/>
    <mergeCell ref="E5:E8"/>
    <mergeCell ref="M6:M8"/>
    <mergeCell ref="J5:M5"/>
    <mergeCell ref="N5:P5"/>
    <mergeCell ref="N6:N8"/>
    <mergeCell ref="O6:O8"/>
    <mergeCell ref="P6:P8"/>
    <mergeCell ref="Q5:Q8"/>
    <mergeCell ref="R5:W5"/>
    <mergeCell ref="R6:R8"/>
    <mergeCell ref="S6:S8"/>
    <mergeCell ref="T6:T8"/>
    <mergeCell ref="V6:V8"/>
    <mergeCell ref="W6:W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62"/>
  <sheetViews>
    <sheetView showZeros="0" tabSelected="1" workbookViewId="0">
      <pane ySplit="1" topLeftCell="A11" activePane="bottomLeft" state="frozen"/>
      <selection activeCell="D44" sqref="D44"/>
      <selection pane="bottomLeft" activeCell="B20" sqref="B20:B25"/>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spans="1:10" ht="12" customHeight="1">
      <c r="A1" s="1"/>
      <c r="B1" s="1"/>
      <c r="C1" s="1"/>
      <c r="D1" s="1"/>
      <c r="E1" s="1"/>
      <c r="F1" s="1"/>
      <c r="G1" s="1"/>
      <c r="H1" s="1"/>
      <c r="I1" s="1"/>
      <c r="J1" s="1"/>
    </row>
    <row r="2" spans="1:10" ht="18" customHeight="1">
      <c r="J2" s="44" t="s">
        <v>281</v>
      </c>
    </row>
    <row r="3" spans="1:10" ht="39.75" customHeight="1">
      <c r="A3" s="185" t="str">
        <f>"2025"&amp;"年部门项目支出绩效目标表"</f>
        <v>2025年部门项目支出绩效目标表</v>
      </c>
      <c r="B3" s="156"/>
      <c r="C3" s="156"/>
      <c r="D3" s="156"/>
      <c r="E3" s="156"/>
      <c r="F3" s="155"/>
      <c r="G3" s="156"/>
      <c r="H3" s="155"/>
      <c r="I3" s="155"/>
      <c r="J3" s="156"/>
    </row>
    <row r="4" spans="1:10" ht="17.25" customHeight="1">
      <c r="A4" s="157" t="str">
        <f>"单位名称："&amp;"昆明市城市基本建设档案馆"</f>
        <v>单位名称：昆明市城市基本建设档案馆</v>
      </c>
      <c r="B4" s="97"/>
      <c r="C4" s="97"/>
      <c r="D4" s="97"/>
      <c r="E4" s="97"/>
      <c r="F4" s="97"/>
      <c r="G4" s="97"/>
      <c r="H4" s="97"/>
    </row>
    <row r="5" spans="1:10" ht="44.25" customHeight="1">
      <c r="A5" s="54" t="s">
        <v>177</v>
      </c>
      <c r="B5" s="54" t="s">
        <v>282</v>
      </c>
      <c r="C5" s="54" t="s">
        <v>283</v>
      </c>
      <c r="D5" s="54" t="s">
        <v>284</v>
      </c>
      <c r="E5" s="54" t="s">
        <v>285</v>
      </c>
      <c r="F5" s="56" t="s">
        <v>286</v>
      </c>
      <c r="G5" s="54" t="s">
        <v>287</v>
      </c>
      <c r="H5" s="56" t="s">
        <v>288</v>
      </c>
      <c r="I5" s="56" t="s">
        <v>289</v>
      </c>
      <c r="J5" s="54" t="s">
        <v>290</v>
      </c>
    </row>
    <row r="6" spans="1:10" ht="18.75" customHeight="1">
      <c r="A6" s="57">
        <v>1</v>
      </c>
      <c r="B6" s="57">
        <v>2</v>
      </c>
      <c r="C6" s="57">
        <v>3</v>
      </c>
      <c r="D6" s="57">
        <v>4</v>
      </c>
      <c r="E6" s="57">
        <v>5</v>
      </c>
      <c r="F6" s="49">
        <v>6</v>
      </c>
      <c r="G6" s="57">
        <v>7</v>
      </c>
      <c r="H6" s="49">
        <v>8</v>
      </c>
      <c r="I6" s="49">
        <v>9</v>
      </c>
      <c r="J6" s="57">
        <v>10</v>
      </c>
    </row>
    <row r="7" spans="1:10" ht="42" customHeight="1">
      <c r="A7" s="25" t="s">
        <v>70</v>
      </c>
      <c r="B7" s="24"/>
      <c r="C7" s="24"/>
      <c r="D7" s="24"/>
      <c r="E7" s="58"/>
      <c r="F7" s="14"/>
      <c r="G7" s="58"/>
      <c r="H7" s="14"/>
      <c r="I7" s="14"/>
      <c r="J7" s="58"/>
    </row>
    <row r="8" spans="1:10" ht="42" customHeight="1">
      <c r="A8" s="183" t="s">
        <v>268</v>
      </c>
      <c r="B8" s="184" t="s">
        <v>291</v>
      </c>
      <c r="C8" s="16" t="s">
        <v>292</v>
      </c>
      <c r="D8" s="16" t="s">
        <v>293</v>
      </c>
      <c r="E8" s="25" t="s">
        <v>294</v>
      </c>
      <c r="F8" s="16" t="s">
        <v>295</v>
      </c>
      <c r="G8" s="25" t="s">
        <v>296</v>
      </c>
      <c r="H8" s="16" t="s">
        <v>297</v>
      </c>
      <c r="I8" s="16" t="s">
        <v>298</v>
      </c>
      <c r="J8" s="25" t="s">
        <v>299</v>
      </c>
    </row>
    <row r="9" spans="1:10" ht="42" customHeight="1">
      <c r="A9" s="183" t="s">
        <v>268</v>
      </c>
      <c r="B9" s="184" t="s">
        <v>291</v>
      </c>
      <c r="C9" s="16" t="s">
        <v>292</v>
      </c>
      <c r="D9" s="16" t="s">
        <v>300</v>
      </c>
      <c r="E9" s="25" t="s">
        <v>301</v>
      </c>
      <c r="F9" s="16" t="s">
        <v>295</v>
      </c>
      <c r="G9" s="25" t="s">
        <v>302</v>
      </c>
      <c r="H9" s="16" t="s">
        <v>303</v>
      </c>
      <c r="I9" s="16" t="s">
        <v>298</v>
      </c>
      <c r="J9" s="25" t="s">
        <v>304</v>
      </c>
    </row>
    <row r="10" spans="1:10" ht="42" customHeight="1">
      <c r="A10" s="183" t="s">
        <v>268</v>
      </c>
      <c r="B10" s="184" t="s">
        <v>291</v>
      </c>
      <c r="C10" s="16" t="s">
        <v>292</v>
      </c>
      <c r="D10" s="16" t="s">
        <v>305</v>
      </c>
      <c r="E10" s="25" t="s">
        <v>306</v>
      </c>
      <c r="F10" s="16" t="s">
        <v>307</v>
      </c>
      <c r="G10" s="25" t="s">
        <v>308</v>
      </c>
      <c r="H10" s="16" t="s">
        <v>309</v>
      </c>
      <c r="I10" s="16" t="s">
        <v>298</v>
      </c>
      <c r="J10" s="25" t="s">
        <v>310</v>
      </c>
    </row>
    <row r="11" spans="1:10" ht="42" customHeight="1">
      <c r="A11" s="183" t="s">
        <v>268</v>
      </c>
      <c r="B11" s="184" t="s">
        <v>291</v>
      </c>
      <c r="C11" s="16" t="s">
        <v>292</v>
      </c>
      <c r="D11" s="16" t="s">
        <v>311</v>
      </c>
      <c r="E11" s="25" t="s">
        <v>312</v>
      </c>
      <c r="F11" s="16" t="s">
        <v>295</v>
      </c>
      <c r="G11" s="25" t="s">
        <v>302</v>
      </c>
      <c r="H11" s="16" t="s">
        <v>303</v>
      </c>
      <c r="I11" s="16" t="s">
        <v>298</v>
      </c>
      <c r="J11" s="25" t="s">
        <v>313</v>
      </c>
    </row>
    <row r="12" spans="1:10" ht="42" customHeight="1">
      <c r="A12" s="183" t="s">
        <v>268</v>
      </c>
      <c r="B12" s="184" t="s">
        <v>291</v>
      </c>
      <c r="C12" s="16" t="s">
        <v>314</v>
      </c>
      <c r="D12" s="16" t="s">
        <v>315</v>
      </c>
      <c r="E12" s="25" t="s">
        <v>316</v>
      </c>
      <c r="F12" s="16" t="s">
        <v>317</v>
      </c>
      <c r="G12" s="25" t="s">
        <v>82</v>
      </c>
      <c r="H12" s="16" t="s">
        <v>309</v>
      </c>
      <c r="I12" s="16" t="s">
        <v>298</v>
      </c>
      <c r="J12" s="25" t="s">
        <v>318</v>
      </c>
    </row>
    <row r="13" spans="1:10" ht="42" customHeight="1">
      <c r="A13" s="183" t="s">
        <v>268</v>
      </c>
      <c r="B13" s="184" t="s">
        <v>291</v>
      </c>
      <c r="C13" s="16" t="s">
        <v>319</v>
      </c>
      <c r="D13" s="16" t="s">
        <v>320</v>
      </c>
      <c r="E13" s="25" t="s">
        <v>321</v>
      </c>
      <c r="F13" s="16" t="s">
        <v>317</v>
      </c>
      <c r="G13" s="25" t="s">
        <v>322</v>
      </c>
      <c r="H13" s="16" t="s">
        <v>303</v>
      </c>
      <c r="I13" s="16" t="s">
        <v>298</v>
      </c>
      <c r="J13" s="25" t="s">
        <v>323</v>
      </c>
    </row>
    <row r="14" spans="1:10" ht="42" customHeight="1">
      <c r="A14" s="183" t="s">
        <v>276</v>
      </c>
      <c r="B14" s="184" t="s">
        <v>324</v>
      </c>
      <c r="C14" s="16" t="s">
        <v>292</v>
      </c>
      <c r="D14" s="16" t="s">
        <v>293</v>
      </c>
      <c r="E14" s="25" t="s">
        <v>325</v>
      </c>
      <c r="F14" s="16" t="s">
        <v>295</v>
      </c>
      <c r="G14" s="25" t="s">
        <v>302</v>
      </c>
      <c r="H14" s="16" t="s">
        <v>303</v>
      </c>
      <c r="I14" s="16" t="s">
        <v>298</v>
      </c>
      <c r="J14" s="25" t="s">
        <v>326</v>
      </c>
    </row>
    <row r="15" spans="1:10" ht="42" customHeight="1">
      <c r="A15" s="183" t="s">
        <v>276</v>
      </c>
      <c r="B15" s="184" t="s">
        <v>324</v>
      </c>
      <c r="C15" s="16" t="s">
        <v>292</v>
      </c>
      <c r="D15" s="16" t="s">
        <v>300</v>
      </c>
      <c r="E15" s="25" t="s">
        <v>327</v>
      </c>
      <c r="F15" s="16" t="s">
        <v>317</v>
      </c>
      <c r="G15" s="25" t="s">
        <v>328</v>
      </c>
      <c r="H15" s="16" t="s">
        <v>303</v>
      </c>
      <c r="I15" s="16" t="s">
        <v>298</v>
      </c>
      <c r="J15" s="25" t="s">
        <v>329</v>
      </c>
    </row>
    <row r="16" spans="1:10" ht="42" customHeight="1">
      <c r="A16" s="183" t="s">
        <v>276</v>
      </c>
      <c r="B16" s="184" t="s">
        <v>324</v>
      </c>
      <c r="C16" s="16" t="s">
        <v>292</v>
      </c>
      <c r="D16" s="16" t="s">
        <v>305</v>
      </c>
      <c r="E16" s="25" t="s">
        <v>330</v>
      </c>
      <c r="F16" s="16" t="s">
        <v>307</v>
      </c>
      <c r="G16" s="25" t="s">
        <v>308</v>
      </c>
      <c r="H16" s="16" t="s">
        <v>309</v>
      </c>
      <c r="I16" s="16" t="s">
        <v>298</v>
      </c>
      <c r="J16" s="25" t="s">
        <v>331</v>
      </c>
    </row>
    <row r="17" spans="1:10" ht="42" customHeight="1">
      <c r="A17" s="183" t="s">
        <v>276</v>
      </c>
      <c r="B17" s="184" t="s">
        <v>324</v>
      </c>
      <c r="C17" s="16" t="s">
        <v>292</v>
      </c>
      <c r="D17" s="16" t="s">
        <v>311</v>
      </c>
      <c r="E17" s="25" t="s">
        <v>312</v>
      </c>
      <c r="F17" s="16" t="s">
        <v>295</v>
      </c>
      <c r="G17" s="25" t="s">
        <v>302</v>
      </c>
      <c r="H17" s="16" t="s">
        <v>303</v>
      </c>
      <c r="I17" s="16" t="s">
        <v>298</v>
      </c>
      <c r="J17" s="25" t="s">
        <v>332</v>
      </c>
    </row>
    <row r="18" spans="1:10" ht="42" customHeight="1">
      <c r="A18" s="183" t="s">
        <v>276</v>
      </c>
      <c r="B18" s="184" t="s">
        <v>324</v>
      </c>
      <c r="C18" s="16" t="s">
        <v>314</v>
      </c>
      <c r="D18" s="16" t="s">
        <v>315</v>
      </c>
      <c r="E18" s="25" t="s">
        <v>333</v>
      </c>
      <c r="F18" s="16" t="s">
        <v>317</v>
      </c>
      <c r="G18" s="25" t="s">
        <v>82</v>
      </c>
      <c r="H18" s="16" t="s">
        <v>309</v>
      </c>
      <c r="I18" s="16" t="s">
        <v>298</v>
      </c>
      <c r="J18" s="25" t="s">
        <v>334</v>
      </c>
    </row>
    <row r="19" spans="1:10" ht="42" customHeight="1">
      <c r="A19" s="183" t="s">
        <v>276</v>
      </c>
      <c r="B19" s="184" t="s">
        <v>324</v>
      </c>
      <c r="C19" s="16" t="s">
        <v>319</v>
      </c>
      <c r="D19" s="16" t="s">
        <v>320</v>
      </c>
      <c r="E19" s="25" t="s">
        <v>335</v>
      </c>
      <c r="F19" s="16" t="s">
        <v>295</v>
      </c>
      <c r="G19" s="25" t="s">
        <v>302</v>
      </c>
      <c r="H19" s="16" t="s">
        <v>303</v>
      </c>
      <c r="I19" s="16" t="s">
        <v>298</v>
      </c>
      <c r="J19" s="25" t="s">
        <v>336</v>
      </c>
    </row>
    <row r="20" spans="1:10" ht="42" customHeight="1">
      <c r="A20" s="183" t="s">
        <v>261</v>
      </c>
      <c r="B20" s="184" t="s">
        <v>507</v>
      </c>
      <c r="C20" s="16" t="s">
        <v>292</v>
      </c>
      <c r="D20" s="16" t="s">
        <v>293</v>
      </c>
      <c r="E20" s="93" t="s">
        <v>504</v>
      </c>
      <c r="F20" s="16" t="s">
        <v>295</v>
      </c>
      <c r="G20" s="25">
        <v>5</v>
      </c>
      <c r="H20" s="94" t="s">
        <v>503</v>
      </c>
      <c r="I20" s="16" t="s">
        <v>298</v>
      </c>
      <c r="J20" s="25" t="s">
        <v>338</v>
      </c>
    </row>
    <row r="21" spans="1:10" ht="42" customHeight="1">
      <c r="A21" s="183" t="s">
        <v>261</v>
      </c>
      <c r="B21" s="184" t="s">
        <v>337</v>
      </c>
      <c r="C21" s="16" t="s">
        <v>292</v>
      </c>
      <c r="D21" s="16" t="s">
        <v>300</v>
      </c>
      <c r="E21" s="25" t="s">
        <v>339</v>
      </c>
      <c r="F21" s="16" t="s">
        <v>295</v>
      </c>
      <c r="G21" s="25" t="s">
        <v>302</v>
      </c>
      <c r="H21" s="16" t="s">
        <v>303</v>
      </c>
      <c r="I21" s="16" t="s">
        <v>298</v>
      </c>
      <c r="J21" s="25" t="s">
        <v>340</v>
      </c>
    </row>
    <row r="22" spans="1:10" ht="42" customHeight="1">
      <c r="A22" s="183" t="s">
        <v>261</v>
      </c>
      <c r="B22" s="184" t="s">
        <v>337</v>
      </c>
      <c r="C22" s="16" t="s">
        <v>292</v>
      </c>
      <c r="D22" s="16" t="s">
        <v>305</v>
      </c>
      <c r="E22" s="25" t="s">
        <v>341</v>
      </c>
      <c r="F22" s="16" t="s">
        <v>307</v>
      </c>
      <c r="G22" s="25" t="s">
        <v>308</v>
      </c>
      <c r="H22" s="16" t="s">
        <v>309</v>
      </c>
      <c r="I22" s="16" t="s">
        <v>298</v>
      </c>
      <c r="J22" s="25" t="s">
        <v>342</v>
      </c>
    </row>
    <row r="23" spans="1:10" ht="42" customHeight="1">
      <c r="A23" s="183" t="s">
        <v>261</v>
      </c>
      <c r="B23" s="184" t="s">
        <v>337</v>
      </c>
      <c r="C23" s="16" t="s">
        <v>292</v>
      </c>
      <c r="D23" s="16" t="s">
        <v>311</v>
      </c>
      <c r="E23" s="25" t="s">
        <v>312</v>
      </c>
      <c r="F23" s="16" t="s">
        <v>295</v>
      </c>
      <c r="G23" s="25" t="s">
        <v>302</v>
      </c>
      <c r="H23" s="16" t="s">
        <v>303</v>
      </c>
      <c r="I23" s="16" t="s">
        <v>298</v>
      </c>
      <c r="J23" s="25" t="s">
        <v>343</v>
      </c>
    </row>
    <row r="24" spans="1:10" ht="42" customHeight="1">
      <c r="A24" s="183" t="s">
        <v>261</v>
      </c>
      <c r="B24" s="184" t="s">
        <v>337</v>
      </c>
      <c r="C24" s="16" t="s">
        <v>314</v>
      </c>
      <c r="D24" s="16" t="s">
        <v>344</v>
      </c>
      <c r="E24" s="25" t="s">
        <v>345</v>
      </c>
      <c r="F24" s="16" t="s">
        <v>295</v>
      </c>
      <c r="G24" s="25" t="s">
        <v>346</v>
      </c>
      <c r="H24" s="16" t="s">
        <v>303</v>
      </c>
      <c r="I24" s="16" t="s">
        <v>298</v>
      </c>
      <c r="J24" s="25" t="s">
        <v>347</v>
      </c>
    </row>
    <row r="25" spans="1:10" ht="42" customHeight="1">
      <c r="A25" s="183" t="s">
        <v>261</v>
      </c>
      <c r="B25" s="184" t="s">
        <v>337</v>
      </c>
      <c r="C25" s="16" t="s">
        <v>319</v>
      </c>
      <c r="D25" s="16" t="s">
        <v>320</v>
      </c>
      <c r="E25" s="25" t="s">
        <v>335</v>
      </c>
      <c r="F25" s="16" t="s">
        <v>295</v>
      </c>
      <c r="G25" s="25" t="s">
        <v>302</v>
      </c>
      <c r="H25" s="16" t="s">
        <v>303</v>
      </c>
      <c r="I25" s="16" t="s">
        <v>298</v>
      </c>
      <c r="J25" s="25" t="s">
        <v>348</v>
      </c>
    </row>
    <row r="26" spans="1:10" ht="42" customHeight="1">
      <c r="A26" s="183" t="s">
        <v>272</v>
      </c>
      <c r="B26" s="184" t="s">
        <v>349</v>
      </c>
      <c r="C26" s="16" t="s">
        <v>292</v>
      </c>
      <c r="D26" s="16" t="s">
        <v>293</v>
      </c>
      <c r="E26" s="25" t="s">
        <v>350</v>
      </c>
      <c r="F26" s="16" t="s">
        <v>317</v>
      </c>
      <c r="G26" s="25" t="s">
        <v>351</v>
      </c>
      <c r="H26" s="16" t="s">
        <v>352</v>
      </c>
      <c r="I26" s="16" t="s">
        <v>298</v>
      </c>
      <c r="J26" s="25" t="s">
        <v>353</v>
      </c>
    </row>
    <row r="27" spans="1:10" ht="42" customHeight="1">
      <c r="A27" s="183" t="s">
        <v>272</v>
      </c>
      <c r="B27" s="184" t="s">
        <v>349</v>
      </c>
      <c r="C27" s="16" t="s">
        <v>292</v>
      </c>
      <c r="D27" s="16" t="s">
        <v>293</v>
      </c>
      <c r="E27" s="25" t="s">
        <v>354</v>
      </c>
      <c r="F27" s="16" t="s">
        <v>317</v>
      </c>
      <c r="G27" s="25" t="s">
        <v>355</v>
      </c>
      <c r="H27" s="16" t="s">
        <v>356</v>
      </c>
      <c r="I27" s="16" t="s">
        <v>298</v>
      </c>
      <c r="J27" s="25" t="s">
        <v>357</v>
      </c>
    </row>
    <row r="28" spans="1:10" ht="42" customHeight="1">
      <c r="A28" s="183" t="s">
        <v>272</v>
      </c>
      <c r="B28" s="184" t="s">
        <v>349</v>
      </c>
      <c r="C28" s="16" t="s">
        <v>292</v>
      </c>
      <c r="D28" s="16" t="s">
        <v>300</v>
      </c>
      <c r="E28" s="25" t="s">
        <v>358</v>
      </c>
      <c r="F28" s="16" t="s">
        <v>295</v>
      </c>
      <c r="G28" s="25" t="s">
        <v>302</v>
      </c>
      <c r="H28" s="16" t="s">
        <v>303</v>
      </c>
      <c r="I28" s="16" t="s">
        <v>298</v>
      </c>
      <c r="J28" s="25" t="s">
        <v>359</v>
      </c>
    </row>
    <row r="29" spans="1:10" ht="42" customHeight="1">
      <c r="A29" s="183" t="s">
        <v>272</v>
      </c>
      <c r="B29" s="184" t="s">
        <v>349</v>
      </c>
      <c r="C29" s="16" t="s">
        <v>292</v>
      </c>
      <c r="D29" s="16" t="s">
        <v>305</v>
      </c>
      <c r="E29" s="25" t="s">
        <v>360</v>
      </c>
      <c r="F29" s="16" t="s">
        <v>307</v>
      </c>
      <c r="G29" s="25" t="s">
        <v>308</v>
      </c>
      <c r="H29" s="16" t="s">
        <v>309</v>
      </c>
      <c r="I29" s="16" t="s">
        <v>298</v>
      </c>
      <c r="J29" s="25" t="s">
        <v>361</v>
      </c>
    </row>
    <row r="30" spans="1:10" ht="42" customHeight="1">
      <c r="A30" s="183" t="s">
        <v>272</v>
      </c>
      <c r="B30" s="184" t="s">
        <v>349</v>
      </c>
      <c r="C30" s="16" t="s">
        <v>292</v>
      </c>
      <c r="D30" s="16" t="s">
        <v>311</v>
      </c>
      <c r="E30" s="25" t="s">
        <v>312</v>
      </c>
      <c r="F30" s="16" t="s">
        <v>295</v>
      </c>
      <c r="G30" s="25" t="s">
        <v>302</v>
      </c>
      <c r="H30" s="16" t="s">
        <v>303</v>
      </c>
      <c r="I30" s="16" t="s">
        <v>298</v>
      </c>
      <c r="J30" s="25" t="s">
        <v>362</v>
      </c>
    </row>
    <row r="31" spans="1:10" ht="42" customHeight="1">
      <c r="A31" s="183" t="s">
        <v>272</v>
      </c>
      <c r="B31" s="184" t="s">
        <v>349</v>
      </c>
      <c r="C31" s="16" t="s">
        <v>314</v>
      </c>
      <c r="D31" s="16" t="s">
        <v>344</v>
      </c>
      <c r="E31" s="25" t="s">
        <v>363</v>
      </c>
      <c r="F31" s="16" t="s">
        <v>317</v>
      </c>
      <c r="G31" s="25" t="s">
        <v>364</v>
      </c>
      <c r="H31" s="16" t="s">
        <v>303</v>
      </c>
      <c r="I31" s="16" t="s">
        <v>298</v>
      </c>
      <c r="J31" s="25" t="s">
        <v>365</v>
      </c>
    </row>
    <row r="32" spans="1:10" ht="42" customHeight="1">
      <c r="A32" s="183" t="s">
        <v>272</v>
      </c>
      <c r="B32" s="184" t="s">
        <v>349</v>
      </c>
      <c r="C32" s="16" t="s">
        <v>319</v>
      </c>
      <c r="D32" s="16" t="s">
        <v>320</v>
      </c>
      <c r="E32" s="25" t="s">
        <v>366</v>
      </c>
      <c r="F32" s="16" t="s">
        <v>317</v>
      </c>
      <c r="G32" s="25" t="s">
        <v>364</v>
      </c>
      <c r="H32" s="16" t="s">
        <v>303</v>
      </c>
      <c r="I32" s="16" t="s">
        <v>298</v>
      </c>
      <c r="J32" s="25" t="s">
        <v>367</v>
      </c>
    </row>
    <row r="33" spans="1:10" ht="42" customHeight="1">
      <c r="A33" s="183" t="s">
        <v>270</v>
      </c>
      <c r="B33" s="184" t="s">
        <v>368</v>
      </c>
      <c r="C33" s="16" t="s">
        <v>292</v>
      </c>
      <c r="D33" s="16" t="s">
        <v>293</v>
      </c>
      <c r="E33" s="25" t="s">
        <v>369</v>
      </c>
      <c r="F33" s="16" t="s">
        <v>317</v>
      </c>
      <c r="G33" s="25" t="s">
        <v>370</v>
      </c>
      <c r="H33" s="16" t="s">
        <v>297</v>
      </c>
      <c r="I33" s="16" t="s">
        <v>298</v>
      </c>
      <c r="J33" s="25" t="s">
        <v>371</v>
      </c>
    </row>
    <row r="34" spans="1:10" ht="42" customHeight="1">
      <c r="A34" s="183" t="s">
        <v>270</v>
      </c>
      <c r="B34" s="184" t="s">
        <v>368</v>
      </c>
      <c r="C34" s="16" t="s">
        <v>292</v>
      </c>
      <c r="D34" s="16" t="s">
        <v>300</v>
      </c>
      <c r="E34" s="25" t="s">
        <v>372</v>
      </c>
      <c r="F34" s="16" t="s">
        <v>295</v>
      </c>
      <c r="G34" s="25" t="s">
        <v>302</v>
      </c>
      <c r="H34" s="16" t="s">
        <v>303</v>
      </c>
      <c r="I34" s="16" t="s">
        <v>298</v>
      </c>
      <c r="J34" s="25" t="s">
        <v>359</v>
      </c>
    </row>
    <row r="35" spans="1:10" ht="42" customHeight="1">
      <c r="A35" s="183" t="s">
        <v>270</v>
      </c>
      <c r="B35" s="184" t="s">
        <v>368</v>
      </c>
      <c r="C35" s="16" t="s">
        <v>292</v>
      </c>
      <c r="D35" s="16" t="s">
        <v>305</v>
      </c>
      <c r="E35" s="25" t="s">
        <v>330</v>
      </c>
      <c r="F35" s="16" t="s">
        <v>307</v>
      </c>
      <c r="G35" s="95">
        <v>45992</v>
      </c>
      <c r="H35" s="16" t="s">
        <v>309</v>
      </c>
      <c r="I35" s="16" t="s">
        <v>298</v>
      </c>
      <c r="J35" s="25" t="s">
        <v>373</v>
      </c>
    </row>
    <row r="36" spans="1:10" ht="42" customHeight="1">
      <c r="A36" s="183" t="s">
        <v>270</v>
      </c>
      <c r="B36" s="184" t="s">
        <v>368</v>
      </c>
      <c r="C36" s="16" t="s">
        <v>292</v>
      </c>
      <c r="D36" s="16" t="s">
        <v>311</v>
      </c>
      <c r="E36" s="25" t="s">
        <v>312</v>
      </c>
      <c r="F36" s="16" t="s">
        <v>295</v>
      </c>
      <c r="G36" s="25" t="s">
        <v>302</v>
      </c>
      <c r="H36" s="16" t="s">
        <v>303</v>
      </c>
      <c r="I36" s="16" t="s">
        <v>298</v>
      </c>
      <c r="J36" s="25" t="s">
        <v>374</v>
      </c>
    </row>
    <row r="37" spans="1:10" ht="42" customHeight="1">
      <c r="A37" s="183" t="s">
        <v>270</v>
      </c>
      <c r="B37" s="184"/>
      <c r="C37" s="16" t="s">
        <v>314</v>
      </c>
      <c r="D37" s="16" t="s">
        <v>344</v>
      </c>
      <c r="E37" s="25" t="s">
        <v>375</v>
      </c>
      <c r="F37" s="16" t="s">
        <v>295</v>
      </c>
      <c r="G37" s="25" t="s">
        <v>346</v>
      </c>
      <c r="H37" s="16" t="s">
        <v>303</v>
      </c>
      <c r="I37" s="16" t="s">
        <v>298</v>
      </c>
      <c r="J37" s="25" t="s">
        <v>376</v>
      </c>
    </row>
    <row r="38" spans="1:10" ht="42" customHeight="1">
      <c r="A38" s="183" t="s">
        <v>270</v>
      </c>
      <c r="B38" s="184" t="s">
        <v>368</v>
      </c>
      <c r="C38" s="16" t="s">
        <v>319</v>
      </c>
      <c r="D38" s="16" t="s">
        <v>320</v>
      </c>
      <c r="E38" s="25" t="s">
        <v>377</v>
      </c>
      <c r="F38" s="16" t="s">
        <v>317</v>
      </c>
      <c r="G38" s="25" t="s">
        <v>328</v>
      </c>
      <c r="H38" s="16" t="s">
        <v>303</v>
      </c>
      <c r="I38" s="16" t="s">
        <v>298</v>
      </c>
      <c r="J38" s="25" t="s">
        <v>378</v>
      </c>
    </row>
    <row r="39" spans="1:10" ht="42" customHeight="1">
      <c r="A39" s="183" t="s">
        <v>263</v>
      </c>
      <c r="B39" s="184" t="s">
        <v>379</v>
      </c>
      <c r="C39" s="16" t="s">
        <v>292</v>
      </c>
      <c r="D39" s="16" t="s">
        <v>293</v>
      </c>
      <c r="E39" s="25" t="s">
        <v>380</v>
      </c>
      <c r="F39" s="16" t="s">
        <v>295</v>
      </c>
      <c r="G39" s="25" t="s">
        <v>302</v>
      </c>
      <c r="H39" s="16" t="s">
        <v>303</v>
      </c>
      <c r="I39" s="16" t="s">
        <v>298</v>
      </c>
      <c r="J39" s="25" t="s">
        <v>381</v>
      </c>
    </row>
    <row r="40" spans="1:10" ht="42" customHeight="1">
      <c r="A40" s="183" t="s">
        <v>263</v>
      </c>
      <c r="B40" s="184" t="s">
        <v>379</v>
      </c>
      <c r="C40" s="16" t="s">
        <v>292</v>
      </c>
      <c r="D40" s="16" t="s">
        <v>300</v>
      </c>
      <c r="E40" s="25" t="s">
        <v>382</v>
      </c>
      <c r="F40" s="16" t="s">
        <v>295</v>
      </c>
      <c r="G40" s="25" t="s">
        <v>302</v>
      </c>
      <c r="H40" s="16" t="s">
        <v>303</v>
      </c>
      <c r="I40" s="16" t="s">
        <v>298</v>
      </c>
      <c r="J40" s="25" t="s">
        <v>383</v>
      </c>
    </row>
    <row r="41" spans="1:10" ht="42" customHeight="1">
      <c r="A41" s="183" t="s">
        <v>263</v>
      </c>
      <c r="B41" s="184" t="s">
        <v>379</v>
      </c>
      <c r="C41" s="16" t="s">
        <v>292</v>
      </c>
      <c r="D41" s="16" t="s">
        <v>305</v>
      </c>
      <c r="E41" s="25" t="s">
        <v>384</v>
      </c>
      <c r="F41" s="16" t="s">
        <v>295</v>
      </c>
      <c r="G41" s="25" t="s">
        <v>302</v>
      </c>
      <c r="H41" s="16" t="s">
        <v>303</v>
      </c>
      <c r="I41" s="16" t="s">
        <v>298</v>
      </c>
      <c r="J41" s="25" t="s">
        <v>385</v>
      </c>
    </row>
    <row r="42" spans="1:10" ht="42" customHeight="1">
      <c r="A42" s="183" t="s">
        <v>263</v>
      </c>
      <c r="B42" s="184" t="s">
        <v>379</v>
      </c>
      <c r="C42" s="16" t="s">
        <v>292</v>
      </c>
      <c r="D42" s="16" t="s">
        <v>311</v>
      </c>
      <c r="E42" s="25" t="s">
        <v>312</v>
      </c>
      <c r="F42" s="16" t="s">
        <v>295</v>
      </c>
      <c r="G42" s="25" t="s">
        <v>302</v>
      </c>
      <c r="H42" s="16" t="s">
        <v>303</v>
      </c>
      <c r="I42" s="16" t="s">
        <v>298</v>
      </c>
      <c r="J42" s="25" t="s">
        <v>386</v>
      </c>
    </row>
    <row r="43" spans="1:10" ht="42" customHeight="1">
      <c r="A43" s="183" t="s">
        <v>263</v>
      </c>
      <c r="B43" s="184" t="s">
        <v>379</v>
      </c>
      <c r="C43" s="16" t="s">
        <v>314</v>
      </c>
      <c r="D43" s="16" t="s">
        <v>344</v>
      </c>
      <c r="E43" s="25" t="s">
        <v>387</v>
      </c>
      <c r="F43" s="16" t="s">
        <v>317</v>
      </c>
      <c r="G43" s="25" t="s">
        <v>388</v>
      </c>
      <c r="H43" s="16" t="s">
        <v>303</v>
      </c>
      <c r="I43" s="16" t="s">
        <v>298</v>
      </c>
      <c r="J43" s="25" t="s">
        <v>389</v>
      </c>
    </row>
    <row r="44" spans="1:10" ht="42" customHeight="1">
      <c r="A44" s="183" t="s">
        <v>263</v>
      </c>
      <c r="B44" s="184" t="s">
        <v>379</v>
      </c>
      <c r="C44" s="16" t="s">
        <v>319</v>
      </c>
      <c r="D44" s="16" t="s">
        <v>320</v>
      </c>
      <c r="E44" s="25" t="s">
        <v>390</v>
      </c>
      <c r="F44" s="16" t="s">
        <v>295</v>
      </c>
      <c r="G44" s="25" t="s">
        <v>302</v>
      </c>
      <c r="H44" s="16" t="s">
        <v>303</v>
      </c>
      <c r="I44" s="16" t="s">
        <v>298</v>
      </c>
      <c r="J44" s="25" t="s">
        <v>391</v>
      </c>
    </row>
    <row r="45" spans="1:10" ht="42" customHeight="1">
      <c r="A45" s="183" t="s">
        <v>280</v>
      </c>
      <c r="B45" s="184" t="s">
        <v>392</v>
      </c>
      <c r="C45" s="16" t="s">
        <v>292</v>
      </c>
      <c r="D45" s="16" t="s">
        <v>293</v>
      </c>
      <c r="E45" s="25" t="s">
        <v>393</v>
      </c>
      <c r="F45" s="16" t="s">
        <v>317</v>
      </c>
      <c r="G45" s="25" t="s">
        <v>322</v>
      </c>
      <c r="H45" s="16" t="s">
        <v>303</v>
      </c>
      <c r="I45" s="16" t="s">
        <v>298</v>
      </c>
      <c r="J45" s="25" t="s">
        <v>394</v>
      </c>
    </row>
    <row r="46" spans="1:10" ht="42" customHeight="1">
      <c r="A46" s="183" t="s">
        <v>280</v>
      </c>
      <c r="B46" s="184" t="s">
        <v>392</v>
      </c>
      <c r="C46" s="16" t="s">
        <v>292</v>
      </c>
      <c r="D46" s="16" t="s">
        <v>300</v>
      </c>
      <c r="E46" s="25" t="s">
        <v>358</v>
      </c>
      <c r="F46" s="16" t="s">
        <v>295</v>
      </c>
      <c r="G46" s="25" t="s">
        <v>302</v>
      </c>
      <c r="H46" s="16" t="s">
        <v>303</v>
      </c>
      <c r="I46" s="16" t="s">
        <v>298</v>
      </c>
      <c r="J46" s="25" t="s">
        <v>395</v>
      </c>
    </row>
    <row r="47" spans="1:10" ht="42" customHeight="1">
      <c r="A47" s="183" t="s">
        <v>280</v>
      </c>
      <c r="B47" s="184" t="s">
        <v>392</v>
      </c>
      <c r="C47" s="16" t="s">
        <v>292</v>
      </c>
      <c r="D47" s="16" t="s">
        <v>305</v>
      </c>
      <c r="E47" s="93" t="s">
        <v>505</v>
      </c>
      <c r="F47" s="16" t="s">
        <v>295</v>
      </c>
      <c r="G47" s="25" t="s">
        <v>302</v>
      </c>
      <c r="H47" s="16" t="s">
        <v>303</v>
      </c>
      <c r="I47" s="16" t="s">
        <v>298</v>
      </c>
      <c r="J47" s="25" t="s">
        <v>396</v>
      </c>
    </row>
    <row r="48" spans="1:10" ht="42" customHeight="1">
      <c r="A48" s="183" t="s">
        <v>280</v>
      </c>
      <c r="B48" s="184" t="s">
        <v>392</v>
      </c>
      <c r="C48" s="16" t="s">
        <v>292</v>
      </c>
      <c r="D48" s="16" t="s">
        <v>311</v>
      </c>
      <c r="E48" s="25" t="s">
        <v>312</v>
      </c>
      <c r="F48" s="16" t="s">
        <v>295</v>
      </c>
      <c r="G48" s="25" t="s">
        <v>302</v>
      </c>
      <c r="H48" s="16" t="s">
        <v>303</v>
      </c>
      <c r="I48" s="16" t="s">
        <v>298</v>
      </c>
      <c r="J48" s="25" t="s">
        <v>397</v>
      </c>
    </row>
    <row r="49" spans="1:10" ht="42" customHeight="1">
      <c r="A49" s="183" t="s">
        <v>280</v>
      </c>
      <c r="B49" s="184" t="s">
        <v>392</v>
      </c>
      <c r="C49" s="16" t="s">
        <v>314</v>
      </c>
      <c r="D49" s="16" t="s">
        <v>344</v>
      </c>
      <c r="E49" s="25" t="s">
        <v>398</v>
      </c>
      <c r="F49" s="16" t="s">
        <v>317</v>
      </c>
      <c r="G49" s="25" t="s">
        <v>388</v>
      </c>
      <c r="H49" s="16" t="s">
        <v>303</v>
      </c>
      <c r="I49" s="16" t="s">
        <v>298</v>
      </c>
      <c r="J49" s="25" t="s">
        <v>399</v>
      </c>
    </row>
    <row r="50" spans="1:10" ht="42" customHeight="1">
      <c r="A50" s="183" t="s">
        <v>280</v>
      </c>
      <c r="B50" s="184" t="s">
        <v>392</v>
      </c>
      <c r="C50" s="16" t="s">
        <v>319</v>
      </c>
      <c r="D50" s="16" t="s">
        <v>320</v>
      </c>
      <c r="E50" s="25" t="s">
        <v>400</v>
      </c>
      <c r="F50" s="16" t="s">
        <v>295</v>
      </c>
      <c r="G50" s="25" t="s">
        <v>302</v>
      </c>
      <c r="H50" s="16" t="s">
        <v>303</v>
      </c>
      <c r="I50" s="16" t="s">
        <v>298</v>
      </c>
      <c r="J50" s="25" t="s">
        <v>401</v>
      </c>
    </row>
    <row r="51" spans="1:10" ht="42" customHeight="1">
      <c r="A51" s="183" t="s">
        <v>278</v>
      </c>
      <c r="B51" s="184" t="s">
        <v>402</v>
      </c>
      <c r="C51" s="16" t="s">
        <v>292</v>
      </c>
      <c r="D51" s="16" t="s">
        <v>293</v>
      </c>
      <c r="E51" s="25" t="s">
        <v>403</v>
      </c>
      <c r="F51" s="16" t="s">
        <v>295</v>
      </c>
      <c r="G51" s="25" t="s">
        <v>302</v>
      </c>
      <c r="H51" s="16" t="s">
        <v>303</v>
      </c>
      <c r="I51" s="16" t="s">
        <v>298</v>
      </c>
      <c r="J51" s="25" t="s">
        <v>404</v>
      </c>
    </row>
    <row r="52" spans="1:10" ht="42" customHeight="1">
      <c r="A52" s="183" t="s">
        <v>278</v>
      </c>
      <c r="B52" s="184" t="s">
        <v>402</v>
      </c>
      <c r="C52" s="16" t="s">
        <v>292</v>
      </c>
      <c r="D52" s="16" t="s">
        <v>300</v>
      </c>
      <c r="E52" s="25" t="s">
        <v>405</v>
      </c>
      <c r="F52" s="16" t="s">
        <v>295</v>
      </c>
      <c r="G52" s="25" t="s">
        <v>302</v>
      </c>
      <c r="H52" s="16" t="s">
        <v>303</v>
      </c>
      <c r="I52" s="16" t="s">
        <v>298</v>
      </c>
      <c r="J52" s="25" t="s">
        <v>404</v>
      </c>
    </row>
    <row r="53" spans="1:10" ht="42" customHeight="1">
      <c r="A53" s="183" t="s">
        <v>278</v>
      </c>
      <c r="B53" s="184" t="s">
        <v>402</v>
      </c>
      <c r="C53" s="16" t="s">
        <v>292</v>
      </c>
      <c r="D53" s="16" t="s">
        <v>305</v>
      </c>
      <c r="E53" s="25" t="s">
        <v>406</v>
      </c>
      <c r="F53" s="16" t="s">
        <v>295</v>
      </c>
      <c r="G53" s="25" t="s">
        <v>302</v>
      </c>
      <c r="H53" s="16" t="s">
        <v>303</v>
      </c>
      <c r="I53" s="16" t="s">
        <v>298</v>
      </c>
      <c r="J53" s="25" t="s">
        <v>407</v>
      </c>
    </row>
    <row r="54" spans="1:10" ht="42" customHeight="1">
      <c r="A54" s="183" t="s">
        <v>278</v>
      </c>
      <c r="B54" s="184" t="s">
        <v>402</v>
      </c>
      <c r="C54" s="16" t="s">
        <v>292</v>
      </c>
      <c r="D54" s="16" t="s">
        <v>311</v>
      </c>
      <c r="E54" s="25" t="s">
        <v>312</v>
      </c>
      <c r="F54" s="94" t="s">
        <v>506</v>
      </c>
      <c r="G54" s="25" t="s">
        <v>302</v>
      </c>
      <c r="H54" s="16" t="s">
        <v>303</v>
      </c>
      <c r="I54" s="16" t="s">
        <v>298</v>
      </c>
      <c r="J54" s="25" t="s">
        <v>408</v>
      </c>
    </row>
    <row r="55" spans="1:10" ht="42" customHeight="1">
      <c r="A55" s="183" t="s">
        <v>278</v>
      </c>
      <c r="B55" s="184" t="s">
        <v>402</v>
      </c>
      <c r="C55" s="16" t="s">
        <v>314</v>
      </c>
      <c r="D55" s="16" t="s">
        <v>315</v>
      </c>
      <c r="E55" s="25" t="s">
        <v>409</v>
      </c>
      <c r="F55" s="16" t="s">
        <v>317</v>
      </c>
      <c r="G55" s="25" t="s">
        <v>84</v>
      </c>
      <c r="H55" s="16" t="s">
        <v>309</v>
      </c>
      <c r="I55" s="16" t="s">
        <v>298</v>
      </c>
      <c r="J55" s="25" t="s">
        <v>410</v>
      </c>
    </row>
    <row r="56" spans="1:10" ht="42" customHeight="1">
      <c r="A56" s="183" t="s">
        <v>278</v>
      </c>
      <c r="B56" s="184" t="s">
        <v>402</v>
      </c>
      <c r="C56" s="16" t="s">
        <v>319</v>
      </c>
      <c r="D56" s="16" t="s">
        <v>320</v>
      </c>
      <c r="E56" s="25" t="s">
        <v>411</v>
      </c>
      <c r="F56" s="16" t="s">
        <v>295</v>
      </c>
      <c r="G56" s="25" t="s">
        <v>302</v>
      </c>
      <c r="H56" s="16" t="s">
        <v>303</v>
      </c>
      <c r="I56" s="16" t="s">
        <v>298</v>
      </c>
      <c r="J56" s="25" t="s">
        <v>412</v>
      </c>
    </row>
    <row r="57" spans="1:10" ht="42" customHeight="1">
      <c r="A57" s="183" t="s">
        <v>259</v>
      </c>
      <c r="B57" s="184" t="s">
        <v>413</v>
      </c>
      <c r="C57" s="16" t="s">
        <v>292</v>
      </c>
      <c r="D57" s="16" t="s">
        <v>293</v>
      </c>
      <c r="E57" s="25" t="s">
        <v>414</v>
      </c>
      <c r="F57" s="16" t="s">
        <v>295</v>
      </c>
      <c r="G57" s="25" t="s">
        <v>415</v>
      </c>
      <c r="H57" s="16" t="s">
        <v>297</v>
      </c>
      <c r="I57" s="16" t="s">
        <v>298</v>
      </c>
      <c r="J57" s="25" t="s">
        <v>416</v>
      </c>
    </row>
    <row r="58" spans="1:10" ht="42" customHeight="1">
      <c r="A58" s="183" t="s">
        <v>259</v>
      </c>
      <c r="B58" s="184" t="s">
        <v>413</v>
      </c>
      <c r="C58" s="16" t="s">
        <v>292</v>
      </c>
      <c r="D58" s="16" t="s">
        <v>300</v>
      </c>
      <c r="E58" s="25" t="s">
        <v>417</v>
      </c>
      <c r="F58" s="16" t="s">
        <v>317</v>
      </c>
      <c r="G58" s="25" t="s">
        <v>302</v>
      </c>
      <c r="H58" s="16" t="s">
        <v>303</v>
      </c>
      <c r="I58" s="16" t="s">
        <v>298</v>
      </c>
      <c r="J58" s="25" t="s">
        <v>418</v>
      </c>
    </row>
    <row r="59" spans="1:10" ht="42" customHeight="1">
      <c r="A59" s="183" t="s">
        <v>259</v>
      </c>
      <c r="B59" s="184" t="s">
        <v>413</v>
      </c>
      <c r="C59" s="16" t="s">
        <v>292</v>
      </c>
      <c r="D59" s="16" t="s">
        <v>305</v>
      </c>
      <c r="E59" s="25" t="s">
        <v>419</v>
      </c>
      <c r="F59" s="16" t="s">
        <v>295</v>
      </c>
      <c r="G59" s="25" t="s">
        <v>82</v>
      </c>
      <c r="H59" s="16" t="s">
        <v>309</v>
      </c>
      <c r="I59" s="16" t="s">
        <v>298</v>
      </c>
      <c r="J59" s="25" t="s">
        <v>420</v>
      </c>
    </row>
    <row r="60" spans="1:10" ht="42" customHeight="1">
      <c r="A60" s="183" t="s">
        <v>259</v>
      </c>
      <c r="B60" s="184" t="s">
        <v>413</v>
      </c>
      <c r="C60" s="16" t="s">
        <v>292</v>
      </c>
      <c r="D60" s="16" t="s">
        <v>311</v>
      </c>
      <c r="E60" s="25" t="s">
        <v>312</v>
      </c>
      <c r="F60" s="16" t="s">
        <v>295</v>
      </c>
      <c r="G60" s="25" t="s">
        <v>302</v>
      </c>
      <c r="H60" s="16" t="s">
        <v>303</v>
      </c>
      <c r="I60" s="16" t="s">
        <v>298</v>
      </c>
      <c r="J60" s="25" t="s">
        <v>421</v>
      </c>
    </row>
    <row r="61" spans="1:10" ht="42" customHeight="1">
      <c r="A61" s="183" t="s">
        <v>259</v>
      </c>
      <c r="B61" s="184" t="s">
        <v>413</v>
      </c>
      <c r="C61" s="16" t="s">
        <v>314</v>
      </c>
      <c r="D61" s="16" t="s">
        <v>315</v>
      </c>
      <c r="E61" s="25" t="s">
        <v>422</v>
      </c>
      <c r="F61" s="16" t="s">
        <v>317</v>
      </c>
      <c r="G61" s="25" t="s">
        <v>82</v>
      </c>
      <c r="H61" s="16" t="s">
        <v>309</v>
      </c>
      <c r="I61" s="16" t="s">
        <v>298</v>
      </c>
      <c r="J61" s="25" t="s">
        <v>423</v>
      </c>
    </row>
    <row r="62" spans="1:10" ht="42" customHeight="1">
      <c r="A62" s="183" t="s">
        <v>259</v>
      </c>
      <c r="B62" s="184" t="s">
        <v>413</v>
      </c>
      <c r="C62" s="16" t="s">
        <v>319</v>
      </c>
      <c r="D62" s="16" t="s">
        <v>320</v>
      </c>
      <c r="E62" s="25" t="s">
        <v>335</v>
      </c>
      <c r="F62" s="16" t="s">
        <v>295</v>
      </c>
      <c r="G62" s="25" t="s">
        <v>302</v>
      </c>
      <c r="H62" s="16" t="s">
        <v>303</v>
      </c>
      <c r="I62" s="16" t="s">
        <v>298</v>
      </c>
      <c r="J62" s="25" t="s">
        <v>424</v>
      </c>
    </row>
  </sheetData>
  <mergeCells count="20">
    <mergeCell ref="A3:J3"/>
    <mergeCell ref="A4:H4"/>
    <mergeCell ref="A8:A13"/>
    <mergeCell ref="B8:B13"/>
    <mergeCell ref="A14:A19"/>
    <mergeCell ref="B14:B19"/>
    <mergeCell ref="A20:A25"/>
    <mergeCell ref="B20:B25"/>
    <mergeCell ref="A26:A32"/>
    <mergeCell ref="B26:B32"/>
    <mergeCell ref="A33:A38"/>
    <mergeCell ref="B33:B38"/>
    <mergeCell ref="A57:A62"/>
    <mergeCell ref="B57:B62"/>
    <mergeCell ref="A39:A44"/>
    <mergeCell ref="B39:B44"/>
    <mergeCell ref="A45:A50"/>
    <mergeCell ref="B45:B50"/>
    <mergeCell ref="A51:A56"/>
    <mergeCell ref="B51:B56"/>
  </mergeCells>
  <phoneticPr fontId="16" type="noConversion"/>
  <printOptions horizontalCentered="1"/>
  <pageMargins left="0.96" right="0.96" top="0.72" bottom="0.72" header="0" footer="0"/>
  <pageSetup paperSize="9" scale="19"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一般公共预算支出预算表02-2（按功能科目分类）</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上级转移支付补助项目支出预算表11!Print_Titles</vt:lpstr>
      <vt:lpstr>'市对下转移支付绩效目标表09-2'!Print_Titles</vt:lpstr>
      <vt:lpstr>'市对下转移支付预算表09-1'!Print_Titles</vt:lpstr>
      <vt:lpstr>新增资产配置表10!Print_Titles</vt:lpstr>
      <vt:lpstr>一般公共预算“三公”经费支出预算表03!Print_Titles</vt:lpstr>
      <vt:lpstr>'一般公共预算支出预算表02-2（按功能科目分类）'!Print_Titles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李娜</cp:lastModifiedBy>
  <cp:lastPrinted>2025-02-07T05:11:00Z</cp:lastPrinted>
  <dcterms:modified xsi:type="dcterms:W3CDTF">2025-02-08T00:41:51Z</dcterms:modified>
</cp:coreProperties>
</file>